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10" windowWidth="24615" windowHeight="13740" activeTab="1"/>
  </bookViews>
  <sheets>
    <sheet name="Vital Stats" sheetId="1" r:id="rId1"/>
    <sheet name="Skills &amp; Teachers" sheetId="2" r:id="rId2"/>
    <sheet name="Followers &amp; Familiars" sheetId="3" r:id="rId3"/>
    <sheet name="XPBPPath Log" sheetId="4" r:id="rId4"/>
    <sheet name="Items" sheetId="5" r:id="rId5"/>
    <sheet name="Conversion" sheetId="6" r:id="rId6"/>
    <sheet name="Formulas" sheetId="7" r:id="rId7"/>
  </sheets>
  <definedNames>
    <definedName name="AccessLevel">Formulas!$F$10:$F$13</definedName>
    <definedName name="BaseCost">Formulas!$C$22</definedName>
    <definedName name="BonusAC">'Vital Stats'!$N$41</definedName>
    <definedName name="BonusArmor">'Vital Stats'!$N$39</definedName>
    <definedName name="BonusLife">'Vital Stats'!$N$40</definedName>
    <definedName name="Character">'Vital Stats'!$D$1</definedName>
    <definedName name="CostModifier">Formulas!$F$11:$G$13</definedName>
    <definedName name="CPAvail">'Vital Stats'!$B$11</definedName>
    <definedName name="CPSpent">'Vital Stats'!$B$12</definedName>
    <definedName name="ElementAccess">Formulas!$B$1:$B$15</definedName>
    <definedName name="ElementShort">Formulas!$F$3:$F$7</definedName>
    <definedName name="Level">Formulas!$H$1:$H$21</definedName>
    <definedName name="Player">'Vital Stats'!$B$38</definedName>
    <definedName name="Races">Formulas!$D$2:$D$13</definedName>
    <definedName name="XPTotal">'XPBPPath Log'!$C$3</definedName>
  </definedNames>
  <calcPr calcId="145621"/>
  <fileRecoveryPr repairLoad="1"/>
</workbook>
</file>

<file path=xl/calcChain.xml><?xml version="1.0" encoding="utf-8"?>
<calcChain xmlns="http://schemas.openxmlformats.org/spreadsheetml/2006/main">
  <c r="L63" i="2" l="1"/>
  <c r="AA64" i="2"/>
  <c r="AB64" i="2"/>
  <c r="AA65" i="2"/>
  <c r="AB65" i="2"/>
  <c r="AA66" i="2"/>
  <c r="AB66" i="2"/>
  <c r="AA67" i="2"/>
  <c r="AB67" i="2"/>
  <c r="AA68" i="2"/>
  <c r="AB68" i="2"/>
  <c r="AA69" i="2"/>
  <c r="AB69" i="2"/>
  <c r="AA70" i="2"/>
  <c r="AB70" i="2"/>
  <c r="AA71" i="2"/>
  <c r="AB71" i="2"/>
  <c r="AA72" i="2"/>
  <c r="AB72" i="2"/>
  <c r="AA73" i="2"/>
  <c r="AB73" i="2"/>
  <c r="AA74" i="2"/>
  <c r="AB74" i="2"/>
  <c r="AA75" i="2"/>
  <c r="AB75" i="2"/>
  <c r="AA76" i="2"/>
  <c r="AB76" i="2"/>
  <c r="AA77" i="2"/>
  <c r="AB77" i="2"/>
  <c r="R64" i="2"/>
  <c r="S64" i="2"/>
  <c r="T64" i="2"/>
  <c r="U64" i="2"/>
  <c r="V64" i="2"/>
  <c r="W64" i="2"/>
  <c r="X64" i="2"/>
  <c r="Y64" i="2"/>
  <c r="R65" i="2"/>
  <c r="S65" i="2"/>
  <c r="T65" i="2"/>
  <c r="U65" i="2"/>
  <c r="V65" i="2"/>
  <c r="W65" i="2"/>
  <c r="X65" i="2"/>
  <c r="Y65" i="2"/>
  <c r="R66" i="2"/>
  <c r="S66" i="2"/>
  <c r="T66" i="2"/>
  <c r="U66" i="2"/>
  <c r="V66" i="2"/>
  <c r="W66" i="2"/>
  <c r="X66" i="2"/>
  <c r="Y66" i="2"/>
  <c r="R67" i="2"/>
  <c r="S67" i="2"/>
  <c r="T67" i="2"/>
  <c r="U67" i="2"/>
  <c r="V67" i="2"/>
  <c r="W67" i="2"/>
  <c r="X67" i="2"/>
  <c r="Y67" i="2"/>
  <c r="R68" i="2"/>
  <c r="S68" i="2"/>
  <c r="T68" i="2"/>
  <c r="U68" i="2"/>
  <c r="V68" i="2"/>
  <c r="W68" i="2"/>
  <c r="X68" i="2"/>
  <c r="Y68" i="2"/>
  <c r="R69" i="2"/>
  <c r="S69" i="2"/>
  <c r="T69" i="2"/>
  <c r="U69" i="2"/>
  <c r="V69" i="2"/>
  <c r="W69" i="2"/>
  <c r="X69" i="2"/>
  <c r="Y69" i="2"/>
  <c r="R70" i="2"/>
  <c r="S70" i="2"/>
  <c r="T70" i="2"/>
  <c r="U70" i="2"/>
  <c r="V70" i="2"/>
  <c r="W70" i="2"/>
  <c r="X70" i="2"/>
  <c r="Y70" i="2"/>
  <c r="R71" i="2"/>
  <c r="S71" i="2"/>
  <c r="T71" i="2"/>
  <c r="U71" i="2"/>
  <c r="V71" i="2"/>
  <c r="W71" i="2"/>
  <c r="X71" i="2"/>
  <c r="Y71" i="2"/>
  <c r="R72" i="2"/>
  <c r="S72" i="2"/>
  <c r="T72" i="2"/>
  <c r="U72" i="2"/>
  <c r="V72" i="2"/>
  <c r="W72" i="2"/>
  <c r="X72" i="2"/>
  <c r="Y72" i="2"/>
  <c r="R73" i="2"/>
  <c r="S73" i="2"/>
  <c r="T73" i="2"/>
  <c r="U73" i="2"/>
  <c r="V73" i="2"/>
  <c r="W73" i="2"/>
  <c r="X73" i="2"/>
  <c r="Y73" i="2"/>
  <c r="R74" i="2"/>
  <c r="S74" i="2"/>
  <c r="T74" i="2"/>
  <c r="U74" i="2"/>
  <c r="V74" i="2"/>
  <c r="W74" i="2"/>
  <c r="X74" i="2"/>
  <c r="Y74" i="2"/>
  <c r="R75" i="2"/>
  <c r="S75" i="2"/>
  <c r="T75" i="2"/>
  <c r="U75" i="2"/>
  <c r="V75" i="2"/>
  <c r="W75" i="2"/>
  <c r="X75" i="2"/>
  <c r="Y75" i="2"/>
  <c r="R76" i="2"/>
  <c r="S76" i="2"/>
  <c r="T76" i="2"/>
  <c r="U76" i="2"/>
  <c r="V76" i="2"/>
  <c r="W76" i="2"/>
  <c r="X76" i="2"/>
  <c r="Y76" i="2"/>
  <c r="R77" i="2"/>
  <c r="S77" i="2"/>
  <c r="T77" i="2"/>
  <c r="U77" i="2"/>
  <c r="V77" i="2"/>
  <c r="W77" i="2"/>
  <c r="X77" i="2"/>
  <c r="Y77" i="2"/>
  <c r="K64" i="2"/>
  <c r="L64" i="2"/>
  <c r="M64" i="2"/>
  <c r="N64" i="2"/>
  <c r="O64" i="2"/>
  <c r="P64" i="2"/>
  <c r="K65" i="2"/>
  <c r="L65" i="2"/>
  <c r="M65" i="2"/>
  <c r="N65" i="2"/>
  <c r="O65" i="2"/>
  <c r="P65" i="2"/>
  <c r="W62" i="1" s="1"/>
  <c r="K66" i="2"/>
  <c r="L66" i="2"/>
  <c r="M66" i="2"/>
  <c r="N66" i="2"/>
  <c r="V63" i="1" s="1"/>
  <c r="O66" i="2"/>
  <c r="P66" i="2"/>
  <c r="K67" i="2"/>
  <c r="L67" i="2"/>
  <c r="U64" i="1" s="1"/>
  <c r="M67" i="2"/>
  <c r="N67" i="2"/>
  <c r="O67" i="2"/>
  <c r="P67" i="2"/>
  <c r="K68" i="2"/>
  <c r="L68" i="2"/>
  <c r="M68" i="2"/>
  <c r="N68" i="2"/>
  <c r="O68" i="2"/>
  <c r="P68" i="2"/>
  <c r="K69" i="2"/>
  <c r="L69" i="2"/>
  <c r="M69" i="2"/>
  <c r="N69" i="2"/>
  <c r="O69" i="2"/>
  <c r="P69" i="2"/>
  <c r="W66" i="1" s="1"/>
  <c r="K70" i="2"/>
  <c r="L70" i="2"/>
  <c r="M70" i="2"/>
  <c r="N70" i="2"/>
  <c r="O70" i="2"/>
  <c r="P70" i="2"/>
  <c r="K71" i="2"/>
  <c r="L71" i="2"/>
  <c r="U68" i="1" s="1"/>
  <c r="M71" i="2"/>
  <c r="N71" i="2"/>
  <c r="O71" i="2"/>
  <c r="P71" i="2"/>
  <c r="K72" i="2"/>
  <c r="L72" i="2"/>
  <c r="M72" i="2"/>
  <c r="N72" i="2"/>
  <c r="O72" i="2"/>
  <c r="P72" i="2"/>
  <c r="K73" i="2"/>
  <c r="L73" i="2"/>
  <c r="M73" i="2"/>
  <c r="N73" i="2"/>
  <c r="O73" i="2"/>
  <c r="P73" i="2"/>
  <c r="W70" i="1" s="1"/>
  <c r="K74" i="2"/>
  <c r="L74" i="2"/>
  <c r="M74" i="2"/>
  <c r="N74" i="2"/>
  <c r="V71" i="1" s="1"/>
  <c r="O74" i="2"/>
  <c r="P74" i="2"/>
  <c r="K75" i="2"/>
  <c r="L75" i="2"/>
  <c r="U72" i="1" s="1"/>
  <c r="M75" i="2"/>
  <c r="N75" i="2"/>
  <c r="O75" i="2"/>
  <c r="P75" i="2"/>
  <c r="K76" i="2"/>
  <c r="L76" i="2"/>
  <c r="M76" i="2"/>
  <c r="N76" i="2"/>
  <c r="O76" i="2"/>
  <c r="P76" i="2"/>
  <c r="K77" i="2"/>
  <c r="L77" i="2"/>
  <c r="M77" i="2"/>
  <c r="N77" i="2"/>
  <c r="O77" i="2"/>
  <c r="P77" i="2"/>
  <c r="W74" i="1" s="1"/>
  <c r="AB63" i="2"/>
  <c r="AA63" i="2"/>
  <c r="Y63" i="2"/>
  <c r="X63" i="2"/>
  <c r="W63" i="2"/>
  <c r="V63" i="2"/>
  <c r="Z60" i="1" s="1"/>
  <c r="U63" i="2"/>
  <c r="T63" i="2"/>
  <c r="S63" i="2"/>
  <c r="R63" i="2"/>
  <c r="P63" i="2"/>
  <c r="O63" i="2"/>
  <c r="N63" i="2"/>
  <c r="M63" i="2"/>
  <c r="K63" i="2"/>
  <c r="H64" i="2"/>
  <c r="I64" i="2"/>
  <c r="H65" i="2"/>
  <c r="I65" i="2"/>
  <c r="H66" i="2"/>
  <c r="I66" i="2"/>
  <c r="H67" i="2"/>
  <c r="I67" i="2"/>
  <c r="H68" i="2"/>
  <c r="I68" i="2"/>
  <c r="H69" i="2"/>
  <c r="I69" i="2"/>
  <c r="H70" i="2"/>
  <c r="I70" i="2"/>
  <c r="H71" i="2"/>
  <c r="I71" i="2"/>
  <c r="H72" i="2"/>
  <c r="I72" i="2"/>
  <c r="H73" i="2"/>
  <c r="I73" i="2"/>
  <c r="H74" i="2"/>
  <c r="I74" i="2"/>
  <c r="H75" i="2"/>
  <c r="I75" i="2"/>
  <c r="H76" i="2"/>
  <c r="I76" i="2"/>
  <c r="H77" i="2"/>
  <c r="I77" i="2"/>
  <c r="I63" i="2"/>
  <c r="H63" i="2"/>
  <c r="F64" i="2"/>
  <c r="G64" i="2"/>
  <c r="F65" i="2"/>
  <c r="G65" i="2"/>
  <c r="F66" i="2"/>
  <c r="G66" i="2"/>
  <c r="F67" i="2"/>
  <c r="G67" i="2"/>
  <c r="F68" i="2"/>
  <c r="G68" i="2"/>
  <c r="F69" i="2"/>
  <c r="G69" i="2"/>
  <c r="F70" i="2"/>
  <c r="G70" i="2"/>
  <c r="F71" i="2"/>
  <c r="G71" i="2"/>
  <c r="F72" i="2"/>
  <c r="G72" i="2"/>
  <c r="F73" i="2"/>
  <c r="G73" i="2"/>
  <c r="F74" i="2"/>
  <c r="G74" i="2"/>
  <c r="F75" i="2"/>
  <c r="G75" i="2"/>
  <c r="F76" i="2"/>
  <c r="G76" i="2"/>
  <c r="F77" i="2"/>
  <c r="G77" i="2"/>
  <c r="G63" i="2"/>
  <c r="F63" i="2"/>
  <c r="AA60" i="2"/>
  <c r="P16" i="1" s="1"/>
  <c r="T60" i="2"/>
  <c r="V60" i="2"/>
  <c r="N16" i="1" s="1"/>
  <c r="X60" i="2"/>
  <c r="R60" i="2"/>
  <c r="M16" i="1"/>
  <c r="AA58" i="2"/>
  <c r="AB58" i="1" s="1"/>
  <c r="AA40" i="2"/>
  <c r="AA41" i="2"/>
  <c r="AA42" i="2"/>
  <c r="AA43" i="2"/>
  <c r="AA44" i="2"/>
  <c r="AA45" i="2"/>
  <c r="AB45" i="1" s="1"/>
  <c r="AA46" i="2"/>
  <c r="AA47" i="2"/>
  <c r="AA48" i="2"/>
  <c r="AA49" i="2"/>
  <c r="AB49" i="1" s="1"/>
  <c r="AA50" i="2"/>
  <c r="AA51" i="2"/>
  <c r="AA52" i="2"/>
  <c r="AA53" i="2"/>
  <c r="AB53" i="1" s="1"/>
  <c r="AA54" i="2"/>
  <c r="AA55" i="2"/>
  <c r="AA56" i="2"/>
  <c r="AA57" i="2"/>
  <c r="AA39" i="2"/>
  <c r="R40" i="2"/>
  <c r="T40" i="2"/>
  <c r="V40" i="2"/>
  <c r="X40" i="2"/>
  <c r="R41" i="2"/>
  <c r="T41" i="2"/>
  <c r="V41" i="2"/>
  <c r="X41" i="2"/>
  <c r="R42" i="2"/>
  <c r="T42" i="2"/>
  <c r="V42" i="2"/>
  <c r="X42" i="2"/>
  <c r="R43" i="2"/>
  <c r="T43" i="2"/>
  <c r="V43" i="2"/>
  <c r="X43" i="2"/>
  <c r="R44" i="2"/>
  <c r="T44" i="2"/>
  <c r="V44" i="2"/>
  <c r="X44" i="2"/>
  <c r="R45" i="2"/>
  <c r="T45" i="2"/>
  <c r="V45" i="2"/>
  <c r="X45" i="2"/>
  <c r="R46" i="2"/>
  <c r="T46" i="2"/>
  <c r="V46" i="2"/>
  <c r="X46" i="2"/>
  <c r="R47" i="2"/>
  <c r="T47" i="2"/>
  <c r="V47" i="2"/>
  <c r="X47" i="2"/>
  <c r="R48" i="2"/>
  <c r="T48" i="2"/>
  <c r="V48" i="2"/>
  <c r="X48" i="2"/>
  <c r="R49" i="2"/>
  <c r="T49" i="2"/>
  <c r="V49" i="2"/>
  <c r="X49" i="2"/>
  <c r="R50" i="2"/>
  <c r="T50" i="2"/>
  <c r="V50" i="2"/>
  <c r="X50" i="2"/>
  <c r="R51" i="2"/>
  <c r="T51" i="2"/>
  <c r="V51" i="2"/>
  <c r="X51" i="2"/>
  <c r="R52" i="2"/>
  <c r="T52" i="2"/>
  <c r="V52" i="2"/>
  <c r="X52" i="2"/>
  <c r="R53" i="2"/>
  <c r="T53" i="2"/>
  <c r="V53" i="2"/>
  <c r="X53" i="2"/>
  <c r="R54" i="2"/>
  <c r="T54" i="2"/>
  <c r="V54" i="2"/>
  <c r="X54" i="2"/>
  <c r="R55" i="2"/>
  <c r="T55" i="2"/>
  <c r="V55" i="2"/>
  <c r="X55" i="2"/>
  <c r="R56" i="2"/>
  <c r="T56" i="2"/>
  <c r="V56" i="2"/>
  <c r="X56" i="2"/>
  <c r="R57" i="2"/>
  <c r="T57" i="2"/>
  <c r="V57" i="2"/>
  <c r="X57" i="2"/>
  <c r="R58" i="2"/>
  <c r="T58" i="2"/>
  <c r="V58" i="2"/>
  <c r="X58" i="2"/>
  <c r="T39" i="2"/>
  <c r="V39" i="2"/>
  <c r="X39" i="2"/>
  <c r="R39" i="2"/>
  <c r="K40" i="2"/>
  <c r="M40" i="2"/>
  <c r="O40" i="2"/>
  <c r="K41" i="2"/>
  <c r="M41" i="2"/>
  <c r="O41" i="2"/>
  <c r="K42" i="2"/>
  <c r="M42" i="2"/>
  <c r="O42" i="2"/>
  <c r="K43" i="2"/>
  <c r="M43" i="2"/>
  <c r="V43" i="1" s="1"/>
  <c r="O43" i="2"/>
  <c r="K44" i="2"/>
  <c r="U44" i="1" s="1"/>
  <c r="M44" i="2"/>
  <c r="O44" i="2"/>
  <c r="K45" i="2"/>
  <c r="M45" i="2"/>
  <c r="O45" i="2"/>
  <c r="K46" i="2"/>
  <c r="M46" i="2"/>
  <c r="O46" i="2"/>
  <c r="K47" i="2"/>
  <c r="M47" i="2"/>
  <c r="V47" i="1" s="1"/>
  <c r="O47" i="2"/>
  <c r="K48" i="2"/>
  <c r="M48" i="2"/>
  <c r="O48" i="2"/>
  <c r="K49" i="2"/>
  <c r="M49" i="2"/>
  <c r="O49" i="2"/>
  <c r="W49" i="1" s="1"/>
  <c r="K50" i="2"/>
  <c r="M50" i="2"/>
  <c r="O50" i="2"/>
  <c r="K51" i="2"/>
  <c r="M51" i="2"/>
  <c r="O51" i="2"/>
  <c r="K52" i="2"/>
  <c r="U52" i="1" s="1"/>
  <c r="M52" i="2"/>
  <c r="O52" i="2"/>
  <c r="W52" i="1" s="1"/>
  <c r="K53" i="2"/>
  <c r="M53" i="2"/>
  <c r="V53" i="1" s="1"/>
  <c r="O53" i="2"/>
  <c r="K54" i="2"/>
  <c r="M54" i="2"/>
  <c r="O54" i="2"/>
  <c r="K55" i="2"/>
  <c r="M55" i="2"/>
  <c r="O55" i="2"/>
  <c r="K56" i="2"/>
  <c r="U56" i="1" s="1"/>
  <c r="M56" i="2"/>
  <c r="O56" i="2"/>
  <c r="K57" i="2"/>
  <c r="M57" i="2"/>
  <c r="O57" i="2"/>
  <c r="K58" i="2"/>
  <c r="M58" i="2"/>
  <c r="O58" i="2"/>
  <c r="W58" i="1" s="1"/>
  <c r="M39" i="2"/>
  <c r="V39" i="1" s="1"/>
  <c r="O39" i="2"/>
  <c r="K39" i="2"/>
  <c r="AA3" i="2"/>
  <c r="AA4" i="2"/>
  <c r="AA5" i="2"/>
  <c r="AA6" i="2"/>
  <c r="AA7" i="2"/>
  <c r="AA8" i="2"/>
  <c r="AA9" i="2"/>
  <c r="AA10" i="2"/>
  <c r="AB10" i="1" s="1"/>
  <c r="AA11" i="2"/>
  <c r="AA12" i="2"/>
  <c r="AA13" i="2"/>
  <c r="AA14" i="2"/>
  <c r="AA15" i="2"/>
  <c r="AA16" i="2"/>
  <c r="AA17" i="2"/>
  <c r="AA18" i="2"/>
  <c r="AB18" i="1" s="1"/>
  <c r="AA19" i="2"/>
  <c r="AA20" i="2"/>
  <c r="AA21" i="2"/>
  <c r="AA22" i="2"/>
  <c r="AB22" i="1" s="1"/>
  <c r="AA23" i="2"/>
  <c r="AA24" i="2"/>
  <c r="AA25" i="2"/>
  <c r="AA26" i="2"/>
  <c r="AB26" i="1" s="1"/>
  <c r="AA27" i="2"/>
  <c r="AA28" i="2"/>
  <c r="AA29" i="2"/>
  <c r="AA30" i="2"/>
  <c r="AA31" i="2"/>
  <c r="AA32" i="2"/>
  <c r="AA33" i="2"/>
  <c r="AA34" i="2"/>
  <c r="AB34" i="1" s="1"/>
  <c r="AA35" i="2"/>
  <c r="AA36" i="2"/>
  <c r="AA2" i="2"/>
  <c r="R3" i="2"/>
  <c r="T3" i="2"/>
  <c r="V3" i="2"/>
  <c r="X3" i="2"/>
  <c r="R4" i="2"/>
  <c r="T4" i="2"/>
  <c r="V4" i="2"/>
  <c r="X4" i="2"/>
  <c r="R5" i="2"/>
  <c r="T5" i="2"/>
  <c r="V5" i="2"/>
  <c r="X5" i="2"/>
  <c r="R6" i="2"/>
  <c r="T6" i="2"/>
  <c r="V6" i="2"/>
  <c r="X6" i="2"/>
  <c r="R7" i="2"/>
  <c r="T7" i="2"/>
  <c r="Y7" i="1" s="1"/>
  <c r="V7" i="2"/>
  <c r="X7" i="2"/>
  <c r="R8" i="2"/>
  <c r="T8" i="2"/>
  <c r="V8" i="2"/>
  <c r="X8" i="2"/>
  <c r="R9" i="2"/>
  <c r="T9" i="2"/>
  <c r="Y9" i="1" s="1"/>
  <c r="V9" i="2"/>
  <c r="X9" i="2"/>
  <c r="R10" i="2"/>
  <c r="T10" i="2"/>
  <c r="V10" i="2"/>
  <c r="X10" i="2"/>
  <c r="R11" i="2"/>
  <c r="T11" i="2"/>
  <c r="V11" i="2"/>
  <c r="X11" i="2"/>
  <c r="R12" i="2"/>
  <c r="T12" i="2"/>
  <c r="V12" i="2"/>
  <c r="X12" i="2"/>
  <c r="R13" i="2"/>
  <c r="T13" i="2"/>
  <c r="Y13" i="1" s="1"/>
  <c r="V13" i="2"/>
  <c r="X13" i="2"/>
  <c r="R14" i="2"/>
  <c r="T14" i="2"/>
  <c r="V14" i="2"/>
  <c r="X14" i="2"/>
  <c r="R15" i="2"/>
  <c r="T15" i="2"/>
  <c r="V15" i="2"/>
  <c r="X15" i="2"/>
  <c r="R16" i="2"/>
  <c r="T16" i="2"/>
  <c r="V16" i="2"/>
  <c r="X16" i="2"/>
  <c r="R17" i="2"/>
  <c r="T17" i="2"/>
  <c r="V17" i="2"/>
  <c r="X17" i="2"/>
  <c r="R18" i="2"/>
  <c r="T18" i="2"/>
  <c r="V18" i="2"/>
  <c r="X18" i="2"/>
  <c r="R19" i="2"/>
  <c r="T19" i="2"/>
  <c r="V19" i="2"/>
  <c r="X19" i="2"/>
  <c r="R20" i="2"/>
  <c r="T20" i="2"/>
  <c r="V20" i="2"/>
  <c r="X20" i="2"/>
  <c r="R21" i="2"/>
  <c r="T21" i="2"/>
  <c r="V21" i="2"/>
  <c r="X21" i="2"/>
  <c r="R22" i="2"/>
  <c r="T22" i="2"/>
  <c r="Y22" i="1" s="1"/>
  <c r="V22" i="2"/>
  <c r="X22" i="2"/>
  <c r="R23" i="2"/>
  <c r="T23" i="2"/>
  <c r="V23" i="2"/>
  <c r="X23" i="2"/>
  <c r="R24" i="2"/>
  <c r="T24" i="2"/>
  <c r="V24" i="2"/>
  <c r="X24" i="2"/>
  <c r="R25" i="2"/>
  <c r="T25" i="2"/>
  <c r="V25" i="2"/>
  <c r="X25" i="2"/>
  <c r="R26" i="2"/>
  <c r="T26" i="2"/>
  <c r="Y26" i="1" s="1"/>
  <c r="V26" i="2"/>
  <c r="X26" i="2"/>
  <c r="R27" i="2"/>
  <c r="T27" i="2"/>
  <c r="V27" i="2"/>
  <c r="X27" i="2"/>
  <c r="R28" i="2"/>
  <c r="T28" i="2"/>
  <c r="V28" i="2"/>
  <c r="X28" i="2"/>
  <c r="R29" i="2"/>
  <c r="T29" i="2"/>
  <c r="V29" i="2"/>
  <c r="X29" i="2"/>
  <c r="R30" i="2"/>
  <c r="T30" i="2"/>
  <c r="V30" i="2"/>
  <c r="X30" i="2"/>
  <c r="R31" i="2"/>
  <c r="T31" i="2"/>
  <c r="Y31" i="1" s="1"/>
  <c r="V31" i="2"/>
  <c r="X31" i="2"/>
  <c r="R32" i="2"/>
  <c r="T32" i="2"/>
  <c r="V32" i="2"/>
  <c r="X32" i="2"/>
  <c r="R33" i="2"/>
  <c r="T33" i="2"/>
  <c r="V33" i="2"/>
  <c r="X33" i="2"/>
  <c r="R34" i="2"/>
  <c r="T34" i="2"/>
  <c r="Y34" i="1" s="1"/>
  <c r="V34" i="2"/>
  <c r="X34" i="2"/>
  <c r="R35" i="2"/>
  <c r="T35" i="2"/>
  <c r="V35" i="2"/>
  <c r="X35" i="2"/>
  <c r="R36" i="2"/>
  <c r="T36" i="2"/>
  <c r="Y36" i="1" s="1"/>
  <c r="V36" i="2"/>
  <c r="X36" i="2"/>
  <c r="T2" i="2"/>
  <c r="V2" i="2"/>
  <c r="X2" i="2"/>
  <c r="R2" i="2"/>
  <c r="K3" i="2"/>
  <c r="M3" i="2"/>
  <c r="O3" i="2"/>
  <c r="K4" i="2"/>
  <c r="M4" i="2"/>
  <c r="V4" i="1" s="1"/>
  <c r="O4" i="2"/>
  <c r="K5" i="2"/>
  <c r="U5" i="1" s="1"/>
  <c r="M5" i="2"/>
  <c r="O5" i="2"/>
  <c r="K6" i="2"/>
  <c r="U6" i="1" s="1"/>
  <c r="M6" i="2"/>
  <c r="O6" i="2"/>
  <c r="K7" i="2"/>
  <c r="U7" i="1" s="1"/>
  <c r="M7" i="2"/>
  <c r="O7" i="2"/>
  <c r="K8" i="2"/>
  <c r="M8" i="2"/>
  <c r="O8" i="2"/>
  <c r="W8" i="1" s="1"/>
  <c r="K9" i="2"/>
  <c r="M9" i="2"/>
  <c r="O9" i="2"/>
  <c r="K10" i="2"/>
  <c r="M10" i="2"/>
  <c r="O10" i="2"/>
  <c r="K11" i="2"/>
  <c r="M11" i="2"/>
  <c r="V11" i="1" s="1"/>
  <c r="O11" i="2"/>
  <c r="W11" i="1" s="1"/>
  <c r="K12" i="2"/>
  <c r="M12" i="2"/>
  <c r="O12" i="2"/>
  <c r="K13" i="2"/>
  <c r="M13" i="2"/>
  <c r="O13" i="2"/>
  <c r="K14" i="2"/>
  <c r="M14" i="2"/>
  <c r="O14" i="2"/>
  <c r="K15" i="2"/>
  <c r="U15" i="1" s="1"/>
  <c r="M15" i="2"/>
  <c r="V15" i="1" s="1"/>
  <c r="O15" i="2"/>
  <c r="K16" i="2"/>
  <c r="M16" i="2"/>
  <c r="O16" i="2"/>
  <c r="K17" i="2"/>
  <c r="U17" i="1" s="1"/>
  <c r="M17" i="2"/>
  <c r="O17" i="2"/>
  <c r="K18" i="2"/>
  <c r="M18" i="2"/>
  <c r="O18" i="2"/>
  <c r="K19" i="2"/>
  <c r="M19" i="2"/>
  <c r="O19" i="2"/>
  <c r="K20" i="2"/>
  <c r="M20" i="2"/>
  <c r="O20" i="2"/>
  <c r="K21" i="2"/>
  <c r="U21" i="1" s="1"/>
  <c r="M21" i="2"/>
  <c r="O21" i="2"/>
  <c r="K22" i="2"/>
  <c r="U22" i="1" s="1"/>
  <c r="M22" i="2"/>
  <c r="V22" i="1" s="1"/>
  <c r="O22" i="2"/>
  <c r="K23" i="2"/>
  <c r="M23" i="2"/>
  <c r="O23" i="2"/>
  <c r="K24" i="2"/>
  <c r="M24" i="2"/>
  <c r="O24" i="2"/>
  <c r="K25" i="2"/>
  <c r="M25" i="2"/>
  <c r="O25" i="2"/>
  <c r="K26" i="2"/>
  <c r="M26" i="2"/>
  <c r="O26" i="2"/>
  <c r="K27" i="2"/>
  <c r="U27" i="1" s="1"/>
  <c r="M27" i="2"/>
  <c r="V27" i="1" s="1"/>
  <c r="O27" i="2"/>
  <c r="K28" i="2"/>
  <c r="M28" i="2"/>
  <c r="O28" i="2"/>
  <c r="K29" i="2"/>
  <c r="M29" i="2"/>
  <c r="O29" i="2"/>
  <c r="K30" i="2"/>
  <c r="U30" i="1" s="1"/>
  <c r="M30" i="2"/>
  <c r="O30" i="2"/>
  <c r="K31" i="2"/>
  <c r="M31" i="2"/>
  <c r="O31" i="2"/>
  <c r="W31" i="1" s="1"/>
  <c r="K32" i="2"/>
  <c r="M32" i="2"/>
  <c r="V32" i="1" s="1"/>
  <c r="O32" i="2"/>
  <c r="K33" i="2"/>
  <c r="M33" i="2"/>
  <c r="O33" i="2"/>
  <c r="W33" i="1" s="1"/>
  <c r="K34" i="2"/>
  <c r="M34" i="2"/>
  <c r="V34" i="1" s="1"/>
  <c r="O34" i="2"/>
  <c r="K35" i="2"/>
  <c r="M35" i="2"/>
  <c r="V35" i="1" s="1"/>
  <c r="O35" i="2"/>
  <c r="W35" i="1" s="1"/>
  <c r="K36" i="2"/>
  <c r="M36" i="2"/>
  <c r="O36" i="2"/>
  <c r="M2" i="2"/>
  <c r="V2" i="1" s="1"/>
  <c r="O2" i="2"/>
  <c r="W2" i="1" s="1"/>
  <c r="K2" i="2"/>
  <c r="U2" i="1" s="1"/>
  <c r="H40" i="2"/>
  <c r="H41" i="2"/>
  <c r="T41" i="1" s="1"/>
  <c r="H42" i="2"/>
  <c r="H43" i="2"/>
  <c r="T43" i="1" s="1"/>
  <c r="H44" i="2"/>
  <c r="T44" i="1" s="1"/>
  <c r="H45" i="2"/>
  <c r="H46" i="2"/>
  <c r="H47" i="2"/>
  <c r="T47" i="1" s="1"/>
  <c r="H48" i="2"/>
  <c r="H49" i="2"/>
  <c r="H50" i="2"/>
  <c r="H51" i="2"/>
  <c r="H52" i="2"/>
  <c r="H53" i="2"/>
  <c r="T53" i="1" s="1"/>
  <c r="H54" i="2"/>
  <c r="H55" i="2"/>
  <c r="H56" i="2"/>
  <c r="H57" i="2"/>
  <c r="T57" i="1" s="1"/>
  <c r="H58" i="2"/>
  <c r="H39" i="2"/>
  <c r="F40" i="2"/>
  <c r="F41" i="2"/>
  <c r="S41" i="1" s="1"/>
  <c r="F42" i="2"/>
  <c r="F43" i="2"/>
  <c r="F44" i="2"/>
  <c r="S44" i="1" s="1"/>
  <c r="F45" i="2"/>
  <c r="S45" i="1" s="1"/>
  <c r="F46" i="2"/>
  <c r="S46" i="1" s="1"/>
  <c r="F47" i="2"/>
  <c r="F48" i="2"/>
  <c r="F49" i="2"/>
  <c r="S49" i="1" s="1"/>
  <c r="F50" i="2"/>
  <c r="S50" i="1" s="1"/>
  <c r="F51" i="2"/>
  <c r="F52" i="2"/>
  <c r="F53" i="2"/>
  <c r="F54" i="2"/>
  <c r="S54" i="1" s="1"/>
  <c r="F55" i="2"/>
  <c r="F56" i="2"/>
  <c r="F57" i="2"/>
  <c r="S57" i="1" s="1"/>
  <c r="F58" i="2"/>
  <c r="S58" i="1" s="1"/>
  <c r="F39" i="2"/>
  <c r="H3" i="2"/>
  <c r="H4" i="2"/>
  <c r="H5" i="2"/>
  <c r="H6" i="2"/>
  <c r="H7" i="2"/>
  <c r="H8" i="2"/>
  <c r="H9" i="2"/>
  <c r="T9" i="1" s="1"/>
  <c r="H10" i="2"/>
  <c r="H11" i="2"/>
  <c r="H12" i="2"/>
  <c r="H13" i="2"/>
  <c r="H14" i="2"/>
  <c r="H15" i="2"/>
  <c r="H16" i="2"/>
  <c r="H17" i="2"/>
  <c r="H18" i="2"/>
  <c r="H19" i="2"/>
  <c r="T19" i="1" s="1"/>
  <c r="H20" i="2"/>
  <c r="H21" i="2"/>
  <c r="H22" i="2"/>
  <c r="H23" i="2"/>
  <c r="H24" i="2"/>
  <c r="H25" i="2"/>
  <c r="H26" i="2"/>
  <c r="H27" i="2"/>
  <c r="H28" i="2"/>
  <c r="T28" i="1" s="1"/>
  <c r="H29" i="2"/>
  <c r="H30" i="2"/>
  <c r="H31" i="2"/>
  <c r="H32" i="2"/>
  <c r="H33" i="2"/>
  <c r="H34" i="2"/>
  <c r="H35" i="2"/>
  <c r="H36" i="2"/>
  <c r="T36" i="1" s="1"/>
  <c r="F3" i="2"/>
  <c r="F4" i="2"/>
  <c r="F5" i="2"/>
  <c r="F6" i="2"/>
  <c r="F7" i="2"/>
  <c r="F8" i="2"/>
  <c r="S8" i="1" s="1"/>
  <c r="F9" i="2"/>
  <c r="F10" i="2"/>
  <c r="F11" i="2"/>
  <c r="F12" i="2"/>
  <c r="F13" i="2"/>
  <c r="F14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S27" i="1" s="1"/>
  <c r="F28" i="2"/>
  <c r="F29" i="2"/>
  <c r="F30" i="2"/>
  <c r="F31" i="2"/>
  <c r="F32" i="2"/>
  <c r="S32" i="1" s="1"/>
  <c r="F33" i="2"/>
  <c r="S33" i="1" s="1"/>
  <c r="F34" i="2"/>
  <c r="F35" i="2"/>
  <c r="S35" i="1" s="1"/>
  <c r="F36" i="2"/>
  <c r="H2" i="2"/>
  <c r="F2" i="2"/>
  <c r="S3" i="1"/>
  <c r="S7" i="1"/>
  <c r="S12" i="1"/>
  <c r="S29" i="1"/>
  <c r="S30" i="1"/>
  <c r="S31" i="1"/>
  <c r="V40" i="1"/>
  <c r="W40" i="1"/>
  <c r="W42" i="1"/>
  <c r="V45" i="1"/>
  <c r="U47" i="1"/>
  <c r="V48" i="1"/>
  <c r="W48" i="1"/>
  <c r="U49" i="1"/>
  <c r="U50" i="1"/>
  <c r="V51" i="1"/>
  <c r="V52" i="1"/>
  <c r="U53" i="1"/>
  <c r="W53" i="1"/>
  <c r="W57" i="1"/>
  <c r="T42" i="1"/>
  <c r="T45" i="1"/>
  <c r="T46" i="1"/>
  <c r="T48" i="1"/>
  <c r="T50" i="1"/>
  <c r="T51" i="1"/>
  <c r="T54" i="1"/>
  <c r="T55" i="1"/>
  <c r="T58" i="1"/>
  <c r="T39" i="1"/>
  <c r="S48" i="1"/>
  <c r="AB6" i="1"/>
  <c r="AB11" i="1"/>
  <c r="AB12" i="1"/>
  <c r="AB14" i="1"/>
  <c r="AB21" i="1"/>
  <c r="AB23" i="1"/>
  <c r="AB25" i="1"/>
  <c r="AB28" i="1"/>
  <c r="AB30" i="1"/>
  <c r="AB32" i="1"/>
  <c r="AB35" i="1"/>
  <c r="Y3" i="1"/>
  <c r="AA3" i="1"/>
  <c r="Y4" i="1"/>
  <c r="AA4" i="1"/>
  <c r="Y5" i="1"/>
  <c r="AA7" i="1"/>
  <c r="Y8" i="1"/>
  <c r="AA8" i="1"/>
  <c r="Y10" i="1"/>
  <c r="Y11" i="1"/>
  <c r="AA11" i="1"/>
  <c r="Y14" i="1"/>
  <c r="Y16" i="1"/>
  <c r="Y17" i="1"/>
  <c r="AA17" i="1"/>
  <c r="Y18" i="1"/>
  <c r="AA18" i="1"/>
  <c r="Y19" i="1"/>
  <c r="AA19" i="1"/>
  <c r="Y20" i="1"/>
  <c r="AA20" i="1"/>
  <c r="Y21" i="1"/>
  <c r="Y23" i="1"/>
  <c r="Y24" i="1"/>
  <c r="Y25" i="1"/>
  <c r="Y28" i="1"/>
  <c r="Y29" i="1"/>
  <c r="Y30" i="1"/>
  <c r="AA31" i="1"/>
  <c r="Y32" i="1"/>
  <c r="AA32" i="1"/>
  <c r="AA34" i="1"/>
  <c r="Y35" i="1"/>
  <c r="AA35" i="1"/>
  <c r="Y2" i="1"/>
  <c r="Z2" i="1"/>
  <c r="AA2" i="1"/>
  <c r="X2" i="1"/>
  <c r="V3" i="1"/>
  <c r="W4" i="1"/>
  <c r="V7" i="1"/>
  <c r="V8" i="1"/>
  <c r="U9" i="1"/>
  <c r="U10" i="1"/>
  <c r="U11" i="1"/>
  <c r="U12" i="1"/>
  <c r="W12" i="1"/>
  <c r="U14" i="1"/>
  <c r="W16" i="1"/>
  <c r="V19" i="1"/>
  <c r="W20" i="1"/>
  <c r="V23" i="1"/>
  <c r="W24" i="1"/>
  <c r="U26" i="1"/>
  <c r="V28" i="1"/>
  <c r="W28" i="1"/>
  <c r="W29" i="1"/>
  <c r="V31" i="1"/>
  <c r="W32" i="1"/>
  <c r="U34" i="1"/>
  <c r="U36" i="1"/>
  <c r="W36" i="1"/>
  <c r="S4" i="1"/>
  <c r="S5" i="1"/>
  <c r="T5" i="1"/>
  <c r="S6" i="1"/>
  <c r="T6" i="1"/>
  <c r="T7" i="1"/>
  <c r="T8" i="1"/>
  <c r="S9" i="1"/>
  <c r="T10" i="1"/>
  <c r="S11" i="1"/>
  <c r="T13" i="1"/>
  <c r="S14" i="1"/>
  <c r="S15" i="1"/>
  <c r="T15" i="1"/>
  <c r="S16" i="1"/>
  <c r="S17" i="1"/>
  <c r="T17" i="1"/>
  <c r="S18" i="1"/>
  <c r="S19" i="1"/>
  <c r="S20" i="1"/>
  <c r="S21" i="1"/>
  <c r="T21" i="1"/>
  <c r="S22" i="1"/>
  <c r="S23" i="1"/>
  <c r="T23" i="1"/>
  <c r="S24" i="1"/>
  <c r="S25" i="1"/>
  <c r="T25" i="1"/>
  <c r="T27" i="1"/>
  <c r="S28" i="1"/>
  <c r="T29" i="1"/>
  <c r="T31" i="1"/>
  <c r="T33" i="1"/>
  <c r="T34" i="1"/>
  <c r="S36" i="1"/>
  <c r="AB2" i="1"/>
  <c r="T2" i="1"/>
  <c r="L15" i="1"/>
  <c r="O16" i="1"/>
  <c r="R61" i="1"/>
  <c r="R62" i="1"/>
  <c r="R63" i="1"/>
  <c r="R64" i="1"/>
  <c r="R65" i="1"/>
  <c r="R66" i="1"/>
  <c r="R67" i="1"/>
  <c r="R68" i="1"/>
  <c r="R69" i="1"/>
  <c r="R70" i="1"/>
  <c r="R71" i="1"/>
  <c r="R72" i="1"/>
  <c r="R73" i="1"/>
  <c r="R74" i="1"/>
  <c r="R60" i="1"/>
  <c r="R40" i="1"/>
  <c r="S40" i="1"/>
  <c r="T40" i="1"/>
  <c r="U40" i="1"/>
  <c r="X40" i="1"/>
  <c r="Y40" i="1"/>
  <c r="Z40" i="1"/>
  <c r="AA40" i="1"/>
  <c r="AB40" i="1"/>
  <c r="R41" i="1"/>
  <c r="U41" i="1"/>
  <c r="V41" i="1"/>
  <c r="W41" i="1"/>
  <c r="X41" i="1"/>
  <c r="Y41" i="1"/>
  <c r="Z41" i="1"/>
  <c r="AA41" i="1"/>
  <c r="AB41" i="1"/>
  <c r="R42" i="1"/>
  <c r="S42" i="1"/>
  <c r="U42" i="1"/>
  <c r="V42" i="1"/>
  <c r="X42" i="1"/>
  <c r="Y42" i="1"/>
  <c r="Z42" i="1"/>
  <c r="AA42" i="1"/>
  <c r="AB42" i="1"/>
  <c r="R43" i="1"/>
  <c r="S43" i="1"/>
  <c r="U43" i="1"/>
  <c r="W43" i="1"/>
  <c r="X43" i="1"/>
  <c r="Y43" i="1"/>
  <c r="Z43" i="1"/>
  <c r="AA43" i="1"/>
  <c r="AB43" i="1"/>
  <c r="R44" i="1"/>
  <c r="W44" i="1"/>
  <c r="X44" i="1"/>
  <c r="Y44" i="1"/>
  <c r="Z44" i="1"/>
  <c r="AA44" i="1"/>
  <c r="AB44" i="1"/>
  <c r="R45" i="1"/>
  <c r="U45" i="1"/>
  <c r="W45" i="1"/>
  <c r="X45" i="1"/>
  <c r="Y45" i="1"/>
  <c r="Z45" i="1"/>
  <c r="AA45" i="1"/>
  <c r="R46" i="1"/>
  <c r="U46" i="1"/>
  <c r="V46" i="1"/>
  <c r="W46" i="1"/>
  <c r="X46" i="1"/>
  <c r="Y46" i="1"/>
  <c r="Z46" i="1"/>
  <c r="AA46" i="1"/>
  <c r="AB46" i="1"/>
  <c r="R47" i="1"/>
  <c r="S47" i="1"/>
  <c r="W47" i="1"/>
  <c r="X47" i="1"/>
  <c r="Y47" i="1"/>
  <c r="Z47" i="1"/>
  <c r="AA47" i="1"/>
  <c r="AB47" i="1"/>
  <c r="R48" i="1"/>
  <c r="U48" i="1"/>
  <c r="X48" i="1"/>
  <c r="Y48" i="1"/>
  <c r="Z48" i="1"/>
  <c r="AA48" i="1"/>
  <c r="AB48" i="1"/>
  <c r="R49" i="1"/>
  <c r="T49" i="1"/>
  <c r="V49" i="1"/>
  <c r="X49" i="1"/>
  <c r="Y49" i="1"/>
  <c r="Z49" i="1"/>
  <c r="AA49" i="1"/>
  <c r="R50" i="1"/>
  <c r="V50" i="1"/>
  <c r="W50" i="1"/>
  <c r="X50" i="1"/>
  <c r="Y50" i="1"/>
  <c r="Z50" i="1"/>
  <c r="AA50" i="1"/>
  <c r="AB50" i="1"/>
  <c r="R51" i="1"/>
  <c r="S51" i="1"/>
  <c r="U51" i="1"/>
  <c r="W51" i="1"/>
  <c r="X51" i="1"/>
  <c r="Y51" i="1"/>
  <c r="Z51" i="1"/>
  <c r="AA51" i="1"/>
  <c r="AB51" i="1"/>
  <c r="R52" i="1"/>
  <c r="S52" i="1"/>
  <c r="T52" i="1"/>
  <c r="X52" i="1"/>
  <c r="Y52" i="1"/>
  <c r="Z52" i="1"/>
  <c r="AA52" i="1"/>
  <c r="AB52" i="1"/>
  <c r="R53" i="1"/>
  <c r="S53" i="1"/>
  <c r="X53" i="1"/>
  <c r="Y53" i="1"/>
  <c r="Z53" i="1"/>
  <c r="AA53" i="1"/>
  <c r="R54" i="1"/>
  <c r="U54" i="1"/>
  <c r="V54" i="1"/>
  <c r="W54" i="1"/>
  <c r="X54" i="1"/>
  <c r="Y54" i="1"/>
  <c r="Z54" i="1"/>
  <c r="AA54" i="1"/>
  <c r="AB54" i="1"/>
  <c r="R55" i="1"/>
  <c r="S55" i="1"/>
  <c r="U55" i="1"/>
  <c r="V55" i="1"/>
  <c r="W55" i="1"/>
  <c r="X55" i="1"/>
  <c r="Y55" i="1"/>
  <c r="Z55" i="1"/>
  <c r="AA55" i="1"/>
  <c r="AB55" i="1"/>
  <c r="R56" i="1"/>
  <c r="S56" i="1"/>
  <c r="T56" i="1"/>
  <c r="V56" i="1"/>
  <c r="W56" i="1"/>
  <c r="X56" i="1"/>
  <c r="Y56" i="1"/>
  <c r="Z56" i="1"/>
  <c r="AA56" i="1"/>
  <c r="AB56" i="1"/>
  <c r="R57" i="1"/>
  <c r="U57" i="1"/>
  <c r="V57" i="1"/>
  <c r="X57" i="1"/>
  <c r="Y57" i="1"/>
  <c r="Z57" i="1"/>
  <c r="AA57" i="1"/>
  <c r="AB57" i="1"/>
  <c r="R58" i="1"/>
  <c r="U58" i="1"/>
  <c r="V58" i="1"/>
  <c r="X58" i="1"/>
  <c r="Y58" i="1"/>
  <c r="Z58" i="1"/>
  <c r="AA58" i="1"/>
  <c r="AB39" i="1"/>
  <c r="AA39" i="1"/>
  <c r="Z39" i="1"/>
  <c r="Y39" i="1"/>
  <c r="X39" i="1"/>
  <c r="W39" i="1"/>
  <c r="U39" i="1"/>
  <c r="S39" i="1"/>
  <c r="R39" i="1"/>
  <c r="R3" i="1"/>
  <c r="T3" i="1"/>
  <c r="U3" i="1"/>
  <c r="W3" i="1"/>
  <c r="X3" i="1"/>
  <c r="Z3" i="1"/>
  <c r="AB3" i="1"/>
  <c r="R4" i="1"/>
  <c r="T4" i="1"/>
  <c r="U4" i="1"/>
  <c r="X4" i="1"/>
  <c r="Z4" i="1"/>
  <c r="AB4" i="1"/>
  <c r="R5" i="1"/>
  <c r="V5" i="1"/>
  <c r="W5" i="1"/>
  <c r="X5" i="1"/>
  <c r="Z5" i="1"/>
  <c r="AA5" i="1"/>
  <c r="AB5" i="1"/>
  <c r="R6" i="1"/>
  <c r="V6" i="1"/>
  <c r="W6" i="1"/>
  <c r="X6" i="1"/>
  <c r="Y6" i="1"/>
  <c r="Z6" i="1"/>
  <c r="AA6" i="1"/>
  <c r="R7" i="1"/>
  <c r="W7" i="1"/>
  <c r="X7" i="1"/>
  <c r="Z7" i="1"/>
  <c r="AB7" i="1"/>
  <c r="R8" i="1"/>
  <c r="U8" i="1"/>
  <c r="X8" i="1"/>
  <c r="Z8" i="1"/>
  <c r="AB8" i="1"/>
  <c r="R9" i="1"/>
  <c r="V9" i="1"/>
  <c r="W9" i="1"/>
  <c r="X9" i="1"/>
  <c r="Z9" i="1"/>
  <c r="AA9" i="1"/>
  <c r="AB9" i="1"/>
  <c r="R10" i="1"/>
  <c r="S10" i="1"/>
  <c r="V10" i="1"/>
  <c r="W10" i="1"/>
  <c r="X10" i="1"/>
  <c r="Z10" i="1"/>
  <c r="AA10" i="1"/>
  <c r="R11" i="1"/>
  <c r="T11" i="1"/>
  <c r="X11" i="1"/>
  <c r="Z11" i="1"/>
  <c r="R12" i="1"/>
  <c r="T12" i="1"/>
  <c r="V12" i="1"/>
  <c r="X12" i="1"/>
  <c r="Y12" i="1"/>
  <c r="Z12" i="1"/>
  <c r="AA12" i="1"/>
  <c r="R13" i="1"/>
  <c r="S13" i="1"/>
  <c r="U13" i="1"/>
  <c r="V13" i="1"/>
  <c r="W13" i="1"/>
  <c r="X13" i="1"/>
  <c r="Z13" i="1"/>
  <c r="AA13" i="1"/>
  <c r="AB13" i="1"/>
  <c r="R14" i="1"/>
  <c r="T14" i="1"/>
  <c r="V14" i="1"/>
  <c r="W14" i="1"/>
  <c r="X14" i="1"/>
  <c r="Z14" i="1"/>
  <c r="AA14" i="1"/>
  <c r="R15" i="1"/>
  <c r="W15" i="1"/>
  <c r="X15" i="1"/>
  <c r="Y15" i="1"/>
  <c r="Z15" i="1"/>
  <c r="AA15" i="1"/>
  <c r="AB15" i="1"/>
  <c r="R16" i="1"/>
  <c r="T16" i="1"/>
  <c r="U16" i="1"/>
  <c r="V16" i="1"/>
  <c r="X16" i="1"/>
  <c r="Z16" i="1"/>
  <c r="AA16" i="1"/>
  <c r="AB16" i="1"/>
  <c r="R17" i="1"/>
  <c r="V17" i="1"/>
  <c r="W17" i="1"/>
  <c r="X17" i="1"/>
  <c r="Z17" i="1"/>
  <c r="AB17" i="1"/>
  <c r="R18" i="1"/>
  <c r="T18" i="1"/>
  <c r="U18" i="1"/>
  <c r="V18" i="1"/>
  <c r="W18" i="1"/>
  <c r="X18" i="1"/>
  <c r="Z18" i="1"/>
  <c r="R19" i="1"/>
  <c r="U19" i="1"/>
  <c r="W19" i="1"/>
  <c r="X19" i="1"/>
  <c r="Z19" i="1"/>
  <c r="AB19" i="1"/>
  <c r="R20" i="1"/>
  <c r="T20" i="1"/>
  <c r="U20" i="1"/>
  <c r="V20" i="1"/>
  <c r="X20" i="1"/>
  <c r="Z20" i="1"/>
  <c r="AB20" i="1"/>
  <c r="R21" i="1"/>
  <c r="V21" i="1"/>
  <c r="W21" i="1"/>
  <c r="X21" i="1"/>
  <c r="Z21" i="1"/>
  <c r="AA21" i="1"/>
  <c r="R22" i="1"/>
  <c r="T22" i="1"/>
  <c r="W22" i="1"/>
  <c r="X22" i="1"/>
  <c r="Z22" i="1"/>
  <c r="AA22" i="1"/>
  <c r="R23" i="1"/>
  <c r="U23" i="1"/>
  <c r="W23" i="1"/>
  <c r="X23" i="1"/>
  <c r="Z23" i="1"/>
  <c r="AA23" i="1"/>
  <c r="R24" i="1"/>
  <c r="T24" i="1"/>
  <c r="U24" i="1"/>
  <c r="V24" i="1"/>
  <c r="X24" i="1"/>
  <c r="Z24" i="1"/>
  <c r="AA24" i="1"/>
  <c r="AB24" i="1"/>
  <c r="R25" i="1"/>
  <c r="U25" i="1"/>
  <c r="V25" i="1"/>
  <c r="W25" i="1"/>
  <c r="X25" i="1"/>
  <c r="Z25" i="1"/>
  <c r="AA25" i="1"/>
  <c r="R26" i="1"/>
  <c r="S26" i="1"/>
  <c r="T26" i="1"/>
  <c r="V26" i="1"/>
  <c r="W26" i="1"/>
  <c r="X26" i="1"/>
  <c r="Z26" i="1"/>
  <c r="AA26" i="1"/>
  <c r="R27" i="1"/>
  <c r="W27" i="1"/>
  <c r="X27" i="1"/>
  <c r="Y27" i="1"/>
  <c r="Z27" i="1"/>
  <c r="AA27" i="1"/>
  <c r="AB27" i="1"/>
  <c r="R28" i="1"/>
  <c r="U28" i="1"/>
  <c r="X28" i="1"/>
  <c r="Z28" i="1"/>
  <c r="AA28" i="1"/>
  <c r="R29" i="1"/>
  <c r="U29" i="1"/>
  <c r="V29" i="1"/>
  <c r="X29" i="1"/>
  <c r="Z29" i="1"/>
  <c r="AA29" i="1"/>
  <c r="AB29" i="1"/>
  <c r="R30" i="1"/>
  <c r="T30" i="1"/>
  <c r="V30" i="1"/>
  <c r="W30" i="1"/>
  <c r="X30" i="1"/>
  <c r="Z30" i="1"/>
  <c r="AA30" i="1"/>
  <c r="R31" i="1"/>
  <c r="U31" i="1"/>
  <c r="X31" i="1"/>
  <c r="Z31" i="1"/>
  <c r="AB31" i="1"/>
  <c r="R32" i="1"/>
  <c r="T32" i="1"/>
  <c r="U32" i="1"/>
  <c r="X32" i="1"/>
  <c r="Z32" i="1"/>
  <c r="R33" i="1"/>
  <c r="U33" i="1"/>
  <c r="V33" i="1"/>
  <c r="X33" i="1"/>
  <c r="Y33" i="1"/>
  <c r="Z33" i="1"/>
  <c r="AA33" i="1"/>
  <c r="AB33" i="1"/>
  <c r="R34" i="1"/>
  <c r="S34" i="1"/>
  <c r="W34" i="1"/>
  <c r="X34" i="1"/>
  <c r="Z34" i="1"/>
  <c r="R35" i="1"/>
  <c r="T35" i="1"/>
  <c r="U35" i="1"/>
  <c r="X35" i="1"/>
  <c r="Z35" i="1"/>
  <c r="R36" i="1"/>
  <c r="V36" i="1"/>
  <c r="X36" i="1"/>
  <c r="Z36" i="1"/>
  <c r="AA36" i="1"/>
  <c r="AB36" i="1"/>
  <c r="R2" i="1"/>
  <c r="B7" i="1"/>
  <c r="I9" i="1"/>
  <c r="C2" i="6"/>
  <c r="C1" i="6"/>
  <c r="B2" i="5"/>
  <c r="B1" i="5"/>
  <c r="K3" i="4"/>
  <c r="G3" i="4"/>
  <c r="C3" i="4"/>
  <c r="C2" i="4"/>
  <c r="C1" i="4"/>
  <c r="AD66" i="2"/>
  <c r="AB74" i="1"/>
  <c r="AA74" i="1"/>
  <c r="Z74" i="1"/>
  <c r="Y74" i="1"/>
  <c r="X74" i="1"/>
  <c r="V74" i="1"/>
  <c r="U74" i="1"/>
  <c r="T74" i="1"/>
  <c r="AB73" i="1"/>
  <c r="AA73" i="1"/>
  <c r="Z73" i="1"/>
  <c r="Y73" i="1"/>
  <c r="X73" i="1"/>
  <c r="W73" i="1"/>
  <c r="V73" i="1"/>
  <c r="U73" i="1"/>
  <c r="T73" i="1"/>
  <c r="AB72" i="1"/>
  <c r="AA72" i="1"/>
  <c r="Z72" i="1"/>
  <c r="Y72" i="1"/>
  <c r="X72" i="1"/>
  <c r="W72" i="1"/>
  <c r="V72" i="1"/>
  <c r="T72" i="1"/>
  <c r="AB71" i="1"/>
  <c r="AA71" i="1"/>
  <c r="Z71" i="1"/>
  <c r="Y71" i="1"/>
  <c r="X71" i="1"/>
  <c r="W71" i="1"/>
  <c r="U71" i="1"/>
  <c r="T71" i="1"/>
  <c r="AB70" i="1"/>
  <c r="AA70" i="1"/>
  <c r="Z70" i="1"/>
  <c r="Y70" i="1"/>
  <c r="X70" i="1"/>
  <c r="V70" i="1"/>
  <c r="U70" i="1"/>
  <c r="T70" i="1"/>
  <c r="AB69" i="1"/>
  <c r="AA69" i="1"/>
  <c r="Z69" i="1"/>
  <c r="Y69" i="1"/>
  <c r="X69" i="1"/>
  <c r="W69" i="1"/>
  <c r="V69" i="1"/>
  <c r="U69" i="1"/>
  <c r="T69" i="1"/>
  <c r="AB68" i="1"/>
  <c r="AA68" i="1"/>
  <c r="Z68" i="1"/>
  <c r="Y68" i="1"/>
  <c r="X68" i="1"/>
  <c r="W68" i="1"/>
  <c r="V68" i="1"/>
  <c r="T68" i="1"/>
  <c r="AB67" i="1"/>
  <c r="AA67" i="1"/>
  <c r="Z67" i="1"/>
  <c r="Y67" i="1"/>
  <c r="X67" i="1"/>
  <c r="W67" i="1"/>
  <c r="U67" i="1"/>
  <c r="T67" i="1"/>
  <c r="AB66" i="1"/>
  <c r="AA66" i="1"/>
  <c r="Z66" i="1"/>
  <c r="Y66" i="1"/>
  <c r="X66" i="1"/>
  <c r="V66" i="1"/>
  <c r="U66" i="1"/>
  <c r="T66" i="1"/>
  <c r="AB65" i="1"/>
  <c r="AA65" i="1"/>
  <c r="Z65" i="1"/>
  <c r="Y65" i="1"/>
  <c r="X65" i="1"/>
  <c r="W65" i="1"/>
  <c r="V65" i="1"/>
  <c r="U65" i="1"/>
  <c r="T65" i="1"/>
  <c r="AB64" i="1"/>
  <c r="AA64" i="1"/>
  <c r="Z64" i="1"/>
  <c r="Y64" i="1"/>
  <c r="X64" i="1"/>
  <c r="W64" i="1"/>
  <c r="V64" i="1"/>
  <c r="T64" i="1"/>
  <c r="AB63" i="1"/>
  <c r="AA63" i="1"/>
  <c r="Z63" i="1"/>
  <c r="Y63" i="1"/>
  <c r="X63" i="1"/>
  <c r="W63" i="1"/>
  <c r="U63" i="1"/>
  <c r="T63" i="1"/>
  <c r="AB62" i="1"/>
  <c r="AA62" i="1"/>
  <c r="Z62" i="1"/>
  <c r="Y62" i="1"/>
  <c r="X62" i="1"/>
  <c r="V62" i="1"/>
  <c r="U62" i="1"/>
  <c r="T62" i="1"/>
  <c r="AB61" i="1"/>
  <c r="AA61" i="1"/>
  <c r="Z61" i="1"/>
  <c r="Y61" i="1"/>
  <c r="X61" i="1"/>
  <c r="W61" i="1"/>
  <c r="V61" i="1"/>
  <c r="U61" i="1"/>
  <c r="T61" i="1"/>
  <c r="AB60" i="1"/>
  <c r="AA60" i="1"/>
  <c r="Y60" i="1"/>
  <c r="X60" i="1"/>
  <c r="W60" i="1"/>
  <c r="V60" i="1"/>
  <c r="I12" i="1"/>
  <c r="O11" i="1"/>
  <c r="I11" i="1"/>
  <c r="B9" i="1"/>
  <c r="I7" i="1"/>
  <c r="O5" i="1"/>
  <c r="I5" i="1"/>
  <c r="B5" i="1"/>
  <c r="U60" i="1" l="1"/>
  <c r="V67" i="1"/>
  <c r="AD74" i="2"/>
  <c r="T60" i="1"/>
  <c r="AC60" i="2"/>
  <c r="L16" i="1"/>
  <c r="V44" i="1"/>
  <c r="AC46" i="2"/>
  <c r="AC12" i="2"/>
  <c r="AC36" i="2"/>
  <c r="S2" i="1"/>
  <c r="AC54" i="2"/>
  <c r="AC20" i="2"/>
  <c r="AC28" i="2"/>
  <c r="AC8" i="2"/>
  <c r="AC50" i="2"/>
  <c r="AC24" i="2"/>
  <c r="AC58" i="2"/>
  <c r="AC32" i="2"/>
  <c r="AC42" i="2"/>
  <c r="AC16" i="2"/>
  <c r="AC64" i="2"/>
  <c r="AC70" i="2"/>
  <c r="AC72" i="2"/>
  <c r="AD63" i="2"/>
  <c r="AD71" i="2"/>
  <c r="AC18" i="2"/>
  <c r="AC34" i="2"/>
  <c r="AC52" i="2"/>
  <c r="AC66" i="2"/>
  <c r="S63" i="1"/>
  <c r="AC22" i="2"/>
  <c r="AC40" i="2"/>
  <c r="AC56" i="2"/>
  <c r="AD70" i="2"/>
  <c r="S67" i="1"/>
  <c r="AC10" i="2"/>
  <c r="AC26" i="2"/>
  <c r="AC44" i="2"/>
  <c r="AC14" i="2"/>
  <c r="AC30" i="2"/>
  <c r="AC48" i="2"/>
  <c r="AD67" i="2"/>
  <c r="AC76" i="2"/>
  <c r="AC68" i="2"/>
  <c r="AD75" i="2"/>
  <c r="AC2" i="2"/>
  <c r="AC7" i="2"/>
  <c r="AC31" i="2"/>
  <c r="AC5" i="2"/>
  <c r="AC21" i="2"/>
  <c r="AC29" i="2"/>
  <c r="AC47" i="2"/>
  <c r="AC11" i="2"/>
  <c r="AC19" i="2"/>
  <c r="AC27" i="2"/>
  <c r="AC35" i="2"/>
  <c r="AC45" i="2"/>
  <c r="AC53" i="2"/>
  <c r="AC67" i="2"/>
  <c r="AC69" i="2"/>
  <c r="AD76" i="2"/>
  <c r="AC9" i="2"/>
  <c r="AC17" i="2"/>
  <c r="AC25" i="2"/>
  <c r="AC33" i="2"/>
  <c r="AC43" i="2"/>
  <c r="AC51" i="2"/>
  <c r="AD64" i="2"/>
  <c r="S61" i="1"/>
  <c r="AC71" i="2"/>
  <c r="AC73" i="2"/>
  <c r="AC15" i="2"/>
  <c r="AC41" i="2"/>
  <c r="AC49" i="2"/>
  <c r="AC57" i="2"/>
  <c r="AD68" i="2"/>
  <c r="AC75" i="2"/>
  <c r="AC77" i="2"/>
  <c r="AC23" i="2"/>
  <c r="AC13" i="2"/>
  <c r="AC39" i="2"/>
  <c r="AC55" i="2"/>
  <c r="AC63" i="2"/>
  <c r="S60" i="1"/>
  <c r="AC65" i="2"/>
  <c r="AD72" i="2"/>
  <c r="AD65" i="2"/>
  <c r="AD69" i="2"/>
  <c r="AD73" i="2"/>
  <c r="AD77" i="2"/>
  <c r="AC6" i="2" l="1"/>
  <c r="AC4" i="2"/>
  <c r="AC3" i="2"/>
  <c r="S69" i="1"/>
  <c r="S64" i="1"/>
  <c r="S72" i="1"/>
  <c r="S68" i="1"/>
  <c r="S73" i="1"/>
  <c r="O12" i="1"/>
  <c r="S65" i="1"/>
  <c r="S71" i="1"/>
  <c r="AC74" i="2"/>
  <c r="S66" i="1"/>
  <c r="S62" i="1"/>
  <c r="S74" i="1"/>
  <c r="S70" i="1"/>
  <c r="B12" i="1" l="1"/>
  <c r="B11" i="1" s="1"/>
</calcChain>
</file>

<file path=xl/sharedStrings.xml><?xml version="1.0" encoding="utf-8"?>
<sst xmlns="http://schemas.openxmlformats.org/spreadsheetml/2006/main" count="179" uniqueCount="112">
  <si>
    <t>Player Name:</t>
  </si>
  <si>
    <t>Character Name:</t>
  </si>
  <si>
    <t>Name</t>
  </si>
  <si>
    <t>Race / Type</t>
  </si>
  <si>
    <t>Location</t>
  </si>
  <si>
    <t>Skills / Tricks</t>
  </si>
  <si>
    <t>Elem</t>
  </si>
  <si>
    <t>None</t>
  </si>
  <si>
    <t>B O/S</t>
  </si>
  <si>
    <t>M/Sp/m</t>
  </si>
  <si>
    <t>Lvl</t>
  </si>
  <si>
    <t>Skill</t>
  </si>
  <si>
    <t>Uses</t>
  </si>
  <si>
    <t>XP/BP/Path Log</t>
  </si>
  <si>
    <t>Teacher</t>
  </si>
  <si>
    <t>#1</t>
  </si>
  <si>
    <t>Total</t>
  </si>
  <si>
    <t>Air</t>
  </si>
  <si>
    <t>Avyana</t>
  </si>
  <si>
    <t>E O/S</t>
  </si>
  <si>
    <t>Air/Earth</t>
  </si>
  <si>
    <t>Barbarian</t>
  </si>
  <si>
    <t>N/A</t>
  </si>
  <si>
    <t>M O/S</t>
  </si>
  <si>
    <t>Air/Earth/Fire</t>
  </si>
  <si>
    <t>Dwarf</t>
  </si>
  <si>
    <t>A</t>
  </si>
  <si>
    <t>GM O/S</t>
  </si>
  <si>
    <t>Air/Earth/Water</t>
  </si>
  <si>
    <t>Ga'Vin</t>
  </si>
  <si>
    <t>E</t>
  </si>
  <si>
    <t>TM O/S</t>
  </si>
  <si>
    <t>Air/Fire</t>
  </si>
  <si>
    <t>Gnome</t>
  </si>
  <si>
    <t>F</t>
  </si>
  <si>
    <t>Air/Fire/Water</t>
  </si>
  <si>
    <t>Guthrie</t>
  </si>
  <si>
    <t>W</t>
  </si>
  <si>
    <t>Air/Water</t>
  </si>
  <si>
    <t>High Elf</t>
  </si>
  <si>
    <t>Earth</t>
  </si>
  <si>
    <t>Human</t>
  </si>
  <si>
    <t>Earth/Fire</t>
  </si>
  <si>
    <t>Orc</t>
  </si>
  <si>
    <t>Earth/Fire/Water</t>
  </si>
  <si>
    <t>Sylvani</t>
  </si>
  <si>
    <t>Mj</t>
  </si>
  <si>
    <t>SLOT #</t>
  </si>
  <si>
    <t>Earth/Water</t>
  </si>
  <si>
    <t>Valken'Vi</t>
  </si>
  <si>
    <t>Sp</t>
  </si>
  <si>
    <t>Fire</t>
  </si>
  <si>
    <t>Wood Elf</t>
  </si>
  <si>
    <t>Mn</t>
  </si>
  <si>
    <t>Fire/Water</t>
  </si>
  <si>
    <t>Water</t>
  </si>
  <si>
    <t>Base Cost:</t>
  </si>
  <si>
    <t>ITEM NAME</t>
  </si>
  <si>
    <t>Totals</t>
  </si>
  <si>
    <t>ITEM PROPERTIES</t>
  </si>
  <si>
    <t>PLOT, NPC, OR PC ATTANIED FROM</t>
  </si>
  <si>
    <t>Character Race:</t>
  </si>
  <si>
    <t>DATE ATTAINED</t>
  </si>
  <si>
    <t>ITEM NAME(s)</t>
  </si>
  <si>
    <t>DATE CONVERTED</t>
  </si>
  <si>
    <t>XP</t>
  </si>
  <si>
    <t>Source</t>
  </si>
  <si>
    <t>#2</t>
  </si>
  <si>
    <t>Date</t>
  </si>
  <si>
    <t>BP</t>
  </si>
  <si>
    <t>Path</t>
  </si>
  <si>
    <t>New PC</t>
  </si>
  <si>
    <t xml:space="preserve">Life: </t>
  </si>
  <si>
    <t>RH Dmg:</t>
  </si>
  <si>
    <t>#3</t>
  </si>
  <si>
    <t>Mana:</t>
  </si>
  <si>
    <t>Armor:</t>
  </si>
  <si>
    <t>LH Dmg:</t>
  </si>
  <si>
    <t>Vitality:</t>
  </si>
  <si>
    <t>AC:</t>
  </si>
  <si>
    <t>2H Dmg:</t>
  </si>
  <si>
    <t>CP Avail</t>
  </si>
  <si>
    <t>BP Avail</t>
  </si>
  <si>
    <t>Path Avail</t>
  </si>
  <si>
    <t>CP Spent</t>
  </si>
  <si>
    <t>CP Total</t>
  </si>
  <si>
    <t>Path Spent</t>
  </si>
  <si>
    <t>Elemental Access</t>
  </si>
  <si>
    <t>Over GM Skill</t>
  </si>
  <si>
    <t>Major:</t>
  </si>
  <si>
    <t>Specialty:</t>
  </si>
  <si>
    <t>Minor:</t>
  </si>
  <si>
    <t>Major Boons</t>
  </si>
  <si>
    <t>Minor Boons</t>
  </si>
  <si>
    <t>Goals</t>
  </si>
  <si>
    <t>Armor LVL Mod</t>
  </si>
  <si>
    <t>Street:</t>
  </si>
  <si>
    <t>Bonus Armor</t>
  </si>
  <si>
    <t>City/State/Zip:</t>
  </si>
  <si>
    <t>Bonus Life</t>
  </si>
  <si>
    <t>Phone #:</t>
  </si>
  <si>
    <t>Bonus AC</t>
  </si>
  <si>
    <t>E-mail:</t>
  </si>
  <si>
    <t>Notes</t>
  </si>
  <si>
    <t>Path/Racial Skills</t>
  </si>
  <si>
    <t>GM Notes</t>
  </si>
  <si>
    <t>Waiver</t>
  </si>
  <si>
    <t>While playing at Central Action Role Playing System (CARPS), I understand and willfully and knowingly accept that CARPS is a contact sport and that injuries can occur.   I therefore will not hold CARPS, nor anyone working for or associated with CARPS, liable unless that person has purposefully broken one of the safety rules.  I understand that alcohol (as well as any drug or narcotic) is strictly prohibited from the game site.</t>
  </si>
  <si>
    <t>Signature</t>
  </si>
  <si>
    <t>Approved by:</t>
  </si>
  <si>
    <t>Path/Racial Skill</t>
  </si>
  <si>
    <t>CP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</si>
</sst>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0"/>
      <name val="Arial"/>
    </font>
    <font>
      <sz val="10"/>
      <name val="Arial"/>
    </font>
    <font>
      <b/>
      <sz val="10"/>
      <name val="Arial"/>
    </font>
    <font>
      <b/>
      <sz val="6"/>
      <name val="Arial"/>
    </font>
    <font>
      <b/>
      <sz val="14"/>
      <name val="Arial"/>
    </font>
    <font>
      <b/>
      <sz val="10"/>
      <name val="Arial"/>
    </font>
    <font>
      <b/>
      <sz val="20"/>
      <name val="Arial"/>
    </font>
    <font>
      <b/>
      <sz val="10"/>
      <name val="Arial"/>
    </font>
    <font>
      <sz val="10"/>
      <color rgb="FF000000"/>
      <name val="Arial"/>
    </font>
    <font>
      <sz val="11"/>
      <name val="Arial"/>
    </font>
    <font>
      <sz val="10"/>
      <color rgb="FFD9D9D9"/>
      <name val="Arial"/>
    </font>
    <font>
      <b/>
      <sz val="12"/>
      <name val="Arial"/>
    </font>
    <font>
      <sz val="10"/>
      <name val="Arial"/>
    </font>
    <font>
      <sz val="12"/>
      <name val="Arial"/>
    </font>
    <font>
      <sz val="14"/>
      <name val="Arial"/>
    </font>
    <font>
      <sz val="18"/>
      <name val="Arial"/>
    </font>
    <font>
      <b/>
      <sz val="12"/>
      <name val="Arial"/>
    </font>
    <font>
      <sz val="12"/>
      <name val="Arial"/>
    </font>
    <font>
      <b/>
      <sz val="10"/>
      <color rgb="FF000000"/>
      <name val="Arial"/>
    </font>
    <font>
      <b/>
      <sz val="8"/>
      <name val="Arial"/>
    </font>
    <font>
      <sz val="10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 tint="4.9989318521683403E-2"/>
      <name val="Arial"/>
      <family val="2"/>
    </font>
    <font>
      <sz val="10"/>
      <color theme="0" tint="-0.249977111117893"/>
      <name val="Arial"/>
      <family val="2"/>
    </font>
    <font>
      <sz val="10"/>
      <color rgb="FF00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  <fill>
      <patternFill patternType="solid">
        <fgColor rgb="FFBFBFBF"/>
        <bgColor rgb="FFBFBFBF"/>
      </patternFill>
    </fill>
    <fill>
      <patternFill patternType="solid">
        <fgColor rgb="FFB7B7B7"/>
        <bgColor rgb="FFB7B7B7"/>
      </patternFill>
    </fill>
    <fill>
      <patternFill patternType="solid">
        <fgColor theme="0"/>
        <bgColor rgb="FFD9D9D9"/>
      </patternFill>
    </fill>
    <fill>
      <patternFill patternType="solid">
        <fgColor theme="0" tint="-0.14999847407452621"/>
        <bgColor rgb="FFD9D9D9"/>
      </patternFill>
    </fill>
  </fills>
  <borders count="6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theme="1"/>
      </right>
      <top style="thin">
        <color rgb="FFFFFFFF"/>
      </top>
      <bottom style="thin">
        <color rgb="FFFFFFFF"/>
      </bottom>
      <diagonal/>
    </border>
    <border>
      <left style="thin">
        <color theme="1"/>
      </left>
      <right style="thin">
        <color rgb="FFFFFFFF"/>
      </right>
      <top style="thin">
        <color rgb="FFFFFFFF"/>
      </top>
      <bottom style="thin">
        <color theme="1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theme="1"/>
      </bottom>
      <diagonal/>
    </border>
    <border>
      <left style="thin">
        <color rgb="FFFFFFFF"/>
      </left>
      <right style="thin">
        <color theme="1"/>
      </right>
      <top style="thin">
        <color rgb="FFFFFFFF"/>
      </top>
      <bottom style="thin">
        <color theme="1"/>
      </bottom>
      <diagonal/>
    </border>
    <border>
      <left style="thin">
        <color theme="1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1"/>
      </right>
      <top style="thin">
        <color theme="0"/>
      </top>
      <bottom style="thin">
        <color theme="0"/>
      </bottom>
      <diagonal/>
    </border>
    <border>
      <left style="thin">
        <color theme="1"/>
      </left>
      <right style="thin">
        <color theme="0"/>
      </right>
      <top style="thin">
        <color theme="0"/>
      </top>
      <bottom style="thin">
        <color theme="1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1"/>
      </bottom>
      <diagonal/>
    </border>
    <border>
      <left style="thin">
        <color theme="0"/>
      </left>
      <right style="thin">
        <color theme="1"/>
      </right>
      <top style="thin">
        <color theme="0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theme="1"/>
      </right>
      <top/>
      <bottom style="thin">
        <color rgb="FFFFFFFF"/>
      </bottom>
      <diagonal/>
    </border>
    <border>
      <left style="thin">
        <color theme="1"/>
      </left>
      <right style="thin">
        <color rgb="FF000000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1"/>
      </right>
      <top/>
      <bottom style="thin">
        <color theme="0"/>
      </bottom>
      <diagonal/>
    </border>
    <border>
      <left style="thin">
        <color rgb="FF000000"/>
      </left>
      <right style="thin">
        <color rgb="FF000000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0"/>
      </right>
      <top style="thin">
        <color theme="1"/>
      </top>
      <bottom style="thin">
        <color theme="1"/>
      </bottom>
      <diagonal/>
    </border>
    <border>
      <left style="thin">
        <color theme="0"/>
      </left>
      <right style="thin">
        <color theme="0"/>
      </right>
      <top style="thin">
        <color theme="1"/>
      </top>
      <bottom style="thin">
        <color theme="1"/>
      </bottom>
      <diagonal/>
    </border>
    <border>
      <left style="thin">
        <color theme="0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0"/>
      </right>
      <top style="thin">
        <color theme="1"/>
      </top>
      <bottom style="thin">
        <color theme="1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1">
    <xf numFmtId="0" fontId="0" fillId="0" borderId="0" xfId="0"/>
    <xf numFmtId="0" fontId="1" fillId="2" borderId="1" xfId="0" applyFont="1" applyFill="1" applyBorder="1" applyAlignment="1"/>
    <xf numFmtId="0" fontId="2" fillId="0" borderId="2" xfId="0" applyFont="1" applyBorder="1"/>
    <xf numFmtId="0" fontId="0" fillId="0" borderId="2" xfId="0" applyFont="1" applyBorder="1"/>
    <xf numFmtId="0" fontId="2" fillId="0" borderId="2" xfId="0" applyFont="1" applyBorder="1" applyAlignment="1">
      <alignment horizontal="right"/>
    </xf>
    <xf numFmtId="0" fontId="3" fillId="2" borderId="1" xfId="0" applyFont="1" applyFill="1" applyBorder="1" applyAlignment="1"/>
    <xf numFmtId="0" fontId="3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right"/>
    </xf>
    <xf numFmtId="0" fontId="0" fillId="0" borderId="1" xfId="0" applyFont="1" applyBorder="1"/>
    <xf numFmtId="0" fontId="2" fillId="3" borderId="5" xfId="0" applyFont="1" applyFill="1" applyBorder="1" applyAlignment="1">
      <alignment horizontal="center" vertical="center"/>
    </xf>
    <xf numFmtId="0" fontId="2" fillId="0" borderId="2" xfId="0" applyFont="1" applyBorder="1" applyAlignment="1"/>
    <xf numFmtId="0" fontId="0" fillId="0" borderId="2" xfId="0" applyFont="1" applyBorder="1" applyAlignment="1"/>
    <xf numFmtId="0" fontId="0" fillId="0" borderId="4" xfId="0" applyFont="1" applyBorder="1"/>
    <xf numFmtId="0" fontId="1" fillId="0" borderId="6" xfId="0" applyFont="1" applyBorder="1" applyAlignment="1"/>
    <xf numFmtId="0" fontId="1" fillId="0" borderId="2" xfId="0" applyFont="1" applyBorder="1" applyAlignment="1"/>
    <xf numFmtId="0" fontId="4" fillId="0" borderId="2" xfId="0" applyFont="1" applyBorder="1" applyAlignment="1"/>
    <xf numFmtId="0" fontId="4" fillId="0" borderId="2" xfId="0" applyFont="1" applyBorder="1" applyAlignment="1">
      <alignment horizontal="center"/>
    </xf>
    <xf numFmtId="0" fontId="1" fillId="0" borderId="2" xfId="0" applyFont="1" applyBorder="1" applyAlignment="1"/>
    <xf numFmtId="0" fontId="1" fillId="0" borderId="7" xfId="0" applyFont="1" applyBorder="1" applyAlignment="1"/>
    <xf numFmtId="0" fontId="12" fillId="0" borderId="2" xfId="0" applyFont="1" applyBorder="1" applyAlignment="1"/>
    <xf numFmtId="0" fontId="2" fillId="3" borderId="6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13" fillId="0" borderId="1" xfId="0" applyFont="1" applyBorder="1"/>
    <xf numFmtId="0" fontId="1" fillId="6" borderId="6" xfId="0" applyFont="1" applyFill="1" applyBorder="1" applyAlignment="1"/>
    <xf numFmtId="0" fontId="1" fillId="6" borderId="2" xfId="0" applyFont="1" applyFill="1" applyBorder="1" applyAlignment="1"/>
    <xf numFmtId="0" fontId="1" fillId="6" borderId="6" xfId="0" applyFont="1" applyFill="1" applyBorder="1" applyAlignment="1"/>
    <xf numFmtId="0" fontId="1" fillId="6" borderId="2" xfId="0" applyFont="1" applyFill="1" applyBorder="1" applyAlignment="1"/>
    <xf numFmtId="0" fontId="2" fillId="2" borderId="10" xfId="0" applyFont="1" applyFill="1" applyBorder="1" applyAlignment="1">
      <alignment horizontal="center" vertical="center"/>
    </xf>
    <xf numFmtId="0" fontId="13" fillId="0" borderId="1" xfId="0" applyFont="1" applyBorder="1" applyAlignment="1"/>
    <xf numFmtId="0" fontId="10" fillId="4" borderId="11" xfId="0" applyFont="1" applyFill="1" applyBorder="1" applyAlignment="1"/>
    <xf numFmtId="0" fontId="2" fillId="2" borderId="10" xfId="0" applyFont="1" applyFill="1" applyBorder="1" applyAlignment="1">
      <alignment horizontal="center" vertical="center"/>
    </xf>
    <xf numFmtId="0" fontId="1" fillId="0" borderId="12" xfId="0" applyFont="1" applyBorder="1" applyAlignment="1"/>
    <xf numFmtId="0" fontId="1" fillId="0" borderId="13" xfId="0" applyFont="1" applyBorder="1" applyAlignment="1"/>
    <xf numFmtId="0" fontId="2" fillId="2" borderId="14" xfId="0" applyFont="1" applyFill="1" applyBorder="1" applyAlignment="1">
      <alignment horizontal="center" vertical="center"/>
    </xf>
    <xf numFmtId="0" fontId="1" fillId="0" borderId="13" xfId="0" applyFont="1" applyBorder="1" applyAlignment="1"/>
    <xf numFmtId="0" fontId="15" fillId="0" borderId="2" xfId="0" applyFont="1" applyBorder="1" applyAlignment="1">
      <alignment horizontal="center"/>
    </xf>
    <xf numFmtId="0" fontId="1" fillId="0" borderId="15" xfId="0" applyFont="1" applyBorder="1" applyAlignment="1"/>
    <xf numFmtId="0" fontId="0" fillId="0" borderId="16" xfId="0" applyFont="1" applyBorder="1" applyAlignment="1"/>
    <xf numFmtId="0" fontId="1" fillId="6" borderId="17" xfId="0" applyFont="1" applyFill="1" applyBorder="1" applyAlignment="1"/>
    <xf numFmtId="0" fontId="1" fillId="6" borderId="18" xfId="0" applyFont="1" applyFill="1" applyBorder="1" applyAlignment="1"/>
    <xf numFmtId="0" fontId="1" fillId="0" borderId="18" xfId="0" applyFont="1" applyBorder="1" applyAlignment="1"/>
    <xf numFmtId="0" fontId="0" fillId="0" borderId="19" xfId="0" applyFont="1" applyBorder="1" applyAlignment="1"/>
    <xf numFmtId="0" fontId="0" fillId="0" borderId="20" xfId="0" applyFont="1" applyBorder="1" applyAlignment="1">
      <alignment horizontal="right"/>
    </xf>
    <xf numFmtId="0" fontId="0" fillId="0" borderId="16" xfId="0" applyFont="1" applyBorder="1"/>
    <xf numFmtId="0" fontId="0" fillId="0" borderId="19" xfId="0" applyFont="1" applyBorder="1"/>
    <xf numFmtId="0" fontId="16" fillId="0" borderId="2" xfId="0" applyFont="1" applyBorder="1" applyAlignment="1">
      <alignment horizontal="center"/>
    </xf>
    <xf numFmtId="0" fontId="16" fillId="0" borderId="21" xfId="0" applyFont="1" applyBorder="1" applyAlignment="1">
      <alignment horizontal="center"/>
    </xf>
    <xf numFmtId="0" fontId="1" fillId="0" borderId="22" xfId="0" applyFont="1" applyBorder="1" applyAlignment="1"/>
    <xf numFmtId="0" fontId="0" fillId="0" borderId="23" xfId="0" applyFont="1" applyBorder="1"/>
    <xf numFmtId="0" fontId="17" fillId="0" borderId="2" xfId="0" applyFont="1" applyBorder="1" applyAlignment="1">
      <alignment horizontal="center"/>
    </xf>
    <xf numFmtId="0" fontId="0" fillId="0" borderId="24" xfId="0" applyFont="1" applyBorder="1" applyAlignment="1">
      <alignment horizontal="right"/>
    </xf>
    <xf numFmtId="0" fontId="0" fillId="0" borderId="25" xfId="0" applyFont="1" applyBorder="1"/>
    <xf numFmtId="0" fontId="0" fillId="0" borderId="26" xfId="0" applyFont="1" applyBorder="1" applyAlignment="1">
      <alignment horizontal="right"/>
    </xf>
    <xf numFmtId="0" fontId="0" fillId="0" borderId="27" xfId="0" applyFont="1" applyBorder="1"/>
    <xf numFmtId="0" fontId="0" fillId="0" borderId="28" xfId="0" applyFont="1" applyBorder="1"/>
    <xf numFmtId="0" fontId="0" fillId="0" borderId="29" xfId="0" applyFont="1" applyBorder="1" applyAlignment="1">
      <alignment horizontal="right"/>
    </xf>
    <xf numFmtId="0" fontId="16" fillId="0" borderId="2" xfId="0" applyFont="1" applyBorder="1" applyAlignment="1">
      <alignment horizontal="center"/>
    </xf>
    <xf numFmtId="0" fontId="1" fillId="3" borderId="2" xfId="0" applyFont="1" applyFill="1" applyBorder="1" applyAlignment="1"/>
    <xf numFmtId="0" fontId="1" fillId="3" borderId="2" xfId="0" applyFont="1" applyFill="1" applyBorder="1" applyAlignment="1">
      <alignment horizontal="center"/>
    </xf>
    <xf numFmtId="0" fontId="0" fillId="0" borderId="0" xfId="0"/>
    <xf numFmtId="0" fontId="2" fillId="3" borderId="5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0" fillId="0" borderId="32" xfId="0" applyBorder="1"/>
    <xf numFmtId="0" fontId="0" fillId="0" borderId="33" xfId="0" applyBorder="1"/>
    <xf numFmtId="0" fontId="16" fillId="0" borderId="31" xfId="0" applyFont="1" applyBorder="1" applyAlignment="1">
      <alignment horizontal="center"/>
    </xf>
    <xf numFmtId="0" fontId="16" fillId="0" borderId="34" xfId="0" applyFont="1" applyBorder="1" applyAlignment="1">
      <alignment horizontal="center"/>
    </xf>
    <xf numFmtId="0" fontId="16" fillId="0" borderId="35" xfId="0" applyFont="1" applyBorder="1" applyAlignment="1">
      <alignment horizontal="center"/>
    </xf>
    <xf numFmtId="0" fontId="16" fillId="0" borderId="31" xfId="0" applyFont="1" applyBorder="1" applyAlignment="1">
      <alignment horizontal="center"/>
    </xf>
    <xf numFmtId="0" fontId="12" fillId="0" borderId="31" xfId="0" applyFont="1" applyBorder="1"/>
    <xf numFmtId="0" fontId="12" fillId="0" borderId="31" xfId="0" applyFont="1" applyBorder="1" applyAlignment="1"/>
    <xf numFmtId="0" fontId="12" fillId="0" borderId="35" xfId="0" applyFont="1" applyBorder="1"/>
    <xf numFmtId="0" fontId="12" fillId="0" borderId="36" xfId="0" applyFont="1" applyBorder="1" applyAlignment="1"/>
    <xf numFmtId="0" fontId="12" fillId="0" borderId="37" xfId="0" applyFont="1" applyBorder="1" applyAlignment="1"/>
    <xf numFmtId="0" fontId="12" fillId="0" borderId="38" xfId="0" applyFont="1" applyBorder="1"/>
    <xf numFmtId="0" fontId="0" fillId="0" borderId="39" xfId="0" applyBorder="1"/>
    <xf numFmtId="0" fontId="17" fillId="0" borderId="2" xfId="0" applyFont="1" applyBorder="1" applyAlignment="1"/>
    <xf numFmtId="0" fontId="17" fillId="0" borderId="30" xfId="0" applyFont="1" applyBorder="1" applyAlignment="1">
      <alignment horizontal="center"/>
    </xf>
    <xf numFmtId="0" fontId="0" fillId="0" borderId="30" xfId="0" applyBorder="1"/>
    <xf numFmtId="0" fontId="17" fillId="0" borderId="30" xfId="0" applyFont="1" applyBorder="1" applyAlignment="1"/>
    <xf numFmtId="0" fontId="17" fillId="0" borderId="30" xfId="0" applyFont="1" applyBorder="1" applyAlignment="1"/>
    <xf numFmtId="0" fontId="17" fillId="6" borderId="30" xfId="0" applyFont="1" applyFill="1" applyBorder="1" applyAlignment="1">
      <alignment horizontal="center"/>
    </xf>
    <xf numFmtId="0" fontId="12" fillId="0" borderId="30" xfId="0" applyFont="1" applyBorder="1"/>
    <xf numFmtId="0" fontId="12" fillId="0" borderId="30" xfId="0" applyFont="1" applyBorder="1" applyAlignment="1"/>
    <xf numFmtId="0" fontId="12" fillId="0" borderId="30" xfId="0" applyFont="1" applyBorder="1" applyAlignment="1">
      <alignment horizontal="center"/>
    </xf>
    <xf numFmtId="0" fontId="12" fillId="0" borderId="30" xfId="0" applyFont="1" applyBorder="1" applyAlignment="1">
      <alignment horizontal="left" vertical="top"/>
    </xf>
    <xf numFmtId="0" fontId="7" fillId="3" borderId="30" xfId="0" applyFont="1" applyFill="1" applyBorder="1" applyAlignment="1">
      <alignment horizontal="right"/>
    </xf>
    <xf numFmtId="0" fontId="1" fillId="3" borderId="30" xfId="0" applyFont="1" applyFill="1" applyBorder="1" applyAlignment="1"/>
    <xf numFmtId="0" fontId="1" fillId="3" borderId="30" xfId="0" applyFont="1" applyFill="1" applyBorder="1" applyAlignment="1">
      <alignment horizontal="right"/>
    </xf>
    <xf numFmtId="0" fontId="12" fillId="0" borderId="30" xfId="0" applyFont="1" applyBorder="1" applyAlignment="1">
      <alignment wrapText="1"/>
    </xf>
    <xf numFmtId="0" fontId="16" fillId="0" borderId="30" xfId="0" applyFont="1" applyBorder="1" applyAlignment="1"/>
    <xf numFmtId="0" fontId="12" fillId="0" borderId="40" xfId="0" applyFont="1" applyBorder="1"/>
    <xf numFmtId="0" fontId="0" fillId="0" borderId="40" xfId="0" applyBorder="1"/>
    <xf numFmtId="0" fontId="0" fillId="3" borderId="41" xfId="0" applyFont="1" applyFill="1" applyBorder="1" applyAlignment="1">
      <alignment horizontal="left" vertical="top" wrapText="1"/>
    </xf>
    <xf numFmtId="0" fontId="0" fillId="0" borderId="41" xfId="0" applyBorder="1"/>
    <xf numFmtId="0" fontId="16" fillId="0" borderId="34" xfId="0" applyFont="1" applyBorder="1" applyAlignment="1"/>
    <xf numFmtId="0" fontId="0" fillId="0" borderId="32" xfId="0" applyBorder="1"/>
    <xf numFmtId="0" fontId="12" fillId="0" borderId="33" xfId="0" applyFont="1" applyBorder="1"/>
    <xf numFmtId="0" fontId="1" fillId="2" borderId="30" xfId="0" applyFont="1" applyFill="1" applyBorder="1" applyAlignment="1"/>
    <xf numFmtId="0" fontId="3" fillId="2" borderId="30" xfId="0" applyFont="1" applyFill="1" applyBorder="1" applyAlignment="1"/>
    <xf numFmtId="0" fontId="3" fillId="2" borderId="30" xfId="0" applyFont="1" applyFill="1" applyBorder="1" applyAlignment="1">
      <alignment horizontal="center"/>
    </xf>
    <xf numFmtId="0" fontId="5" fillId="2" borderId="30" xfId="0" applyFont="1" applyFill="1" applyBorder="1" applyAlignment="1">
      <alignment horizontal="center"/>
    </xf>
    <xf numFmtId="0" fontId="5" fillId="2" borderId="30" xfId="0" applyFont="1" applyFill="1" applyBorder="1" applyAlignment="1">
      <alignment horizontal="center"/>
    </xf>
    <xf numFmtId="0" fontId="1" fillId="2" borderId="30" xfId="0" applyFont="1" applyFill="1" applyBorder="1" applyAlignment="1">
      <alignment horizontal="center"/>
    </xf>
    <xf numFmtId="0" fontId="0" fillId="0" borderId="30" xfId="0" applyFont="1" applyBorder="1" applyAlignment="1"/>
    <xf numFmtId="0" fontId="9" fillId="3" borderId="30" xfId="0" applyFont="1" applyFill="1" applyBorder="1"/>
    <xf numFmtId="0" fontId="1" fillId="0" borderId="30" xfId="0" applyFont="1" applyBorder="1" applyAlignment="1"/>
    <xf numFmtId="0" fontId="1" fillId="0" borderId="30" xfId="0" applyFont="1" applyBorder="1" applyAlignment="1"/>
    <xf numFmtId="0" fontId="1" fillId="0" borderId="30" xfId="0" applyFont="1" applyBorder="1" applyAlignment="1">
      <alignment horizontal="center"/>
    </xf>
    <xf numFmtId="0" fontId="3" fillId="3" borderId="2" xfId="0" applyFont="1" applyFill="1" applyBorder="1" applyAlignment="1"/>
    <xf numFmtId="0" fontId="3" fillId="3" borderId="2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8" fillId="3" borderId="30" xfId="0" applyFont="1" applyFill="1" applyBorder="1" applyAlignment="1"/>
    <xf numFmtId="0" fontId="18" fillId="3" borderId="30" xfId="0" applyFont="1" applyFill="1" applyBorder="1" applyAlignment="1">
      <alignment horizontal="center"/>
    </xf>
    <xf numFmtId="0" fontId="8" fillId="3" borderId="30" xfId="0" applyFont="1" applyFill="1" applyBorder="1" applyAlignment="1">
      <alignment horizontal="center"/>
    </xf>
    <xf numFmtId="0" fontId="19" fillId="2" borderId="30" xfId="0" applyFont="1" applyFill="1" applyBorder="1" applyAlignment="1">
      <alignment horizontal="center"/>
    </xf>
    <xf numFmtId="0" fontId="1" fillId="2" borderId="30" xfId="0" applyFont="1" applyFill="1" applyBorder="1" applyAlignment="1">
      <alignment horizontal="center"/>
    </xf>
    <xf numFmtId="0" fontId="1" fillId="0" borderId="30" xfId="0" applyFont="1" applyBorder="1" applyAlignment="1">
      <alignment horizontal="center"/>
    </xf>
    <xf numFmtId="0" fontId="20" fillId="0" borderId="30" xfId="0" applyFont="1" applyBorder="1" applyAlignment="1"/>
    <xf numFmtId="0" fontId="21" fillId="3" borderId="30" xfId="0" applyFont="1" applyFill="1" applyBorder="1"/>
    <xf numFmtId="0" fontId="21" fillId="3" borderId="30" xfId="0" applyFont="1" applyFill="1" applyBorder="1" applyAlignment="1"/>
    <xf numFmtId="0" fontId="25" fillId="8" borderId="42" xfId="0" applyFont="1" applyFill="1" applyBorder="1" applyAlignment="1"/>
    <xf numFmtId="0" fontId="10" fillId="4" borderId="45" xfId="0" applyFont="1" applyFill="1" applyBorder="1" applyAlignment="1"/>
    <xf numFmtId="0" fontId="10" fillId="4" borderId="47" xfId="0" applyFont="1" applyFill="1" applyBorder="1" applyAlignment="1"/>
    <xf numFmtId="0" fontId="10" fillId="4" borderId="48" xfId="0" applyFont="1" applyFill="1" applyBorder="1" applyAlignment="1"/>
    <xf numFmtId="0" fontId="8" fillId="7" borderId="44" xfId="0" applyFont="1" applyFill="1" applyBorder="1" applyAlignment="1"/>
    <xf numFmtId="0" fontId="8" fillId="7" borderId="46" xfId="0" applyFont="1" applyFill="1" applyBorder="1" applyAlignment="1"/>
    <xf numFmtId="0" fontId="25" fillId="8" borderId="50" xfId="0" applyFont="1" applyFill="1" applyBorder="1" applyAlignment="1"/>
    <xf numFmtId="0" fontId="25" fillId="8" borderId="52" xfId="0" applyFont="1" applyFill="1" applyBorder="1" applyAlignment="1"/>
    <xf numFmtId="0" fontId="25" fillId="8" borderId="53" xfId="0" applyFont="1" applyFill="1" applyBorder="1" applyAlignment="1"/>
    <xf numFmtId="0" fontId="5" fillId="2" borderId="54" xfId="0" applyFont="1" applyFill="1" applyBorder="1" applyAlignment="1">
      <alignment horizontal="center"/>
    </xf>
    <xf numFmtId="0" fontId="10" fillId="4" borderId="55" xfId="0" applyFont="1" applyFill="1" applyBorder="1" applyAlignment="1"/>
    <xf numFmtId="0" fontId="10" fillId="4" borderId="56" xfId="0" applyFont="1" applyFill="1" applyBorder="1" applyAlignment="1"/>
    <xf numFmtId="0" fontId="5" fillId="2" borderId="57" xfId="0" applyFont="1" applyFill="1" applyBorder="1" applyAlignment="1">
      <alignment horizontal="center"/>
    </xf>
    <xf numFmtId="0" fontId="0" fillId="0" borderId="58" xfId="0" applyBorder="1"/>
    <xf numFmtId="0" fontId="0" fillId="0" borderId="59" xfId="0" applyBorder="1"/>
    <xf numFmtId="0" fontId="25" fillId="8" borderId="61" xfId="0" applyFont="1" applyFill="1" applyBorder="1" applyAlignment="1"/>
    <xf numFmtId="0" fontId="25" fillId="8" borderId="62" xfId="0" applyFont="1" applyFill="1" applyBorder="1" applyAlignment="1"/>
    <xf numFmtId="0" fontId="5" fillId="2" borderId="57" xfId="0" applyFont="1" applyFill="1" applyBorder="1" applyAlignment="1">
      <alignment horizontal="center"/>
    </xf>
    <xf numFmtId="0" fontId="5" fillId="2" borderId="63" xfId="0" applyFont="1" applyFill="1" applyBorder="1" applyAlignment="1">
      <alignment horizontal="center"/>
    </xf>
    <xf numFmtId="0" fontId="22" fillId="0" borderId="65" xfId="0" applyFont="1" applyBorder="1"/>
    <xf numFmtId="0" fontId="22" fillId="0" borderId="66" xfId="0" applyFont="1" applyBorder="1"/>
    <xf numFmtId="0" fontId="23" fillId="2" borderId="67" xfId="0" applyFont="1" applyFill="1" applyBorder="1" applyAlignment="1">
      <alignment horizontal="center"/>
    </xf>
    <xf numFmtId="0" fontId="23" fillId="2" borderId="43" xfId="0" applyFont="1" applyFill="1" applyBorder="1" applyAlignment="1">
      <alignment horizontal="center"/>
    </xf>
    <xf numFmtId="0" fontId="24" fillId="7" borderId="60" xfId="0" applyFont="1" applyFill="1" applyBorder="1" applyAlignment="1"/>
    <xf numFmtId="0" fontId="24" fillId="7" borderId="49" xfId="0" applyFont="1" applyFill="1" applyBorder="1" applyAlignment="1"/>
    <xf numFmtId="0" fontId="24" fillId="7" borderId="51" xfId="0" applyFont="1" applyFill="1" applyBorder="1" applyAlignment="1"/>
    <xf numFmtId="0" fontId="10" fillId="8" borderId="64" xfId="0" applyFont="1" applyFill="1" applyBorder="1" applyAlignment="1"/>
    <xf numFmtId="0" fontId="10" fillId="8" borderId="65" xfId="0" applyFont="1" applyFill="1" applyBorder="1" applyAlignment="1"/>
    <xf numFmtId="0" fontId="10" fillId="8" borderId="66" xfId="0" applyFont="1" applyFill="1" applyBorder="1" applyAlignment="1"/>
    <xf numFmtId="0" fontId="14" fillId="0" borderId="68" xfId="0" applyFont="1" applyBorder="1" applyAlignment="1">
      <alignment horizontal="center"/>
    </xf>
    <xf numFmtId="0" fontId="4" fillId="0" borderId="57" xfId="0" applyFont="1" applyBorder="1" applyAlignment="1"/>
    <xf numFmtId="0" fontId="4" fillId="0" borderId="68" xfId="0" applyFont="1" applyBorder="1" applyAlignment="1">
      <alignment horizontal="center"/>
    </xf>
    <xf numFmtId="0" fontId="2" fillId="0" borderId="43" xfId="0" applyFont="1" applyBorder="1" applyAlignment="1">
      <alignment horizontal="right" vertical="center"/>
    </xf>
    <xf numFmtId="0" fontId="0" fillId="0" borderId="43" xfId="0" applyBorder="1"/>
    <xf numFmtId="0" fontId="0" fillId="0" borderId="43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/>
    </xf>
    <xf numFmtId="0" fontId="13" fillId="0" borderId="19" xfId="0" applyFont="1" applyBorder="1"/>
    <xf numFmtId="0" fontId="2" fillId="0" borderId="43" xfId="0" applyFont="1" applyBorder="1" applyAlignment="1">
      <alignment horizontal="right"/>
    </xf>
    <xf numFmtId="0" fontId="0" fillId="0" borderId="43" xfId="0" applyFont="1" applyBorder="1" applyAlignment="1">
      <alignment horizontal="center"/>
    </xf>
    <xf numFmtId="0" fontId="0" fillId="0" borderId="43" xfId="0" applyFont="1" applyBorder="1"/>
    <xf numFmtId="0" fontId="2" fillId="0" borderId="43" xfId="0" applyFont="1" applyBorder="1" applyAlignment="1">
      <alignment horizontal="center" vertical="center" wrapText="1"/>
    </xf>
    <xf numFmtId="0" fontId="11" fillId="5" borderId="43" xfId="0" applyFont="1" applyFill="1" applyBorder="1" applyAlignment="1">
      <alignment horizontal="center" vertical="center"/>
    </xf>
    <xf numFmtId="0" fontId="11" fillId="5" borderId="43" xfId="0" applyFont="1" applyFill="1" applyBorder="1" applyAlignment="1">
      <alignment horizontal="center" vertical="center" wrapText="1"/>
    </xf>
    <xf numFmtId="0" fontId="13" fillId="0" borderId="19" xfId="0" applyFont="1" applyBorder="1" applyAlignment="1"/>
    <xf numFmtId="0" fontId="2" fillId="0" borderId="43" xfId="0" applyFont="1" applyBorder="1" applyAlignment="1">
      <alignment horizontal="right"/>
    </xf>
    <xf numFmtId="0" fontId="13" fillId="0" borderId="43" xfId="0" applyFont="1" applyBorder="1" applyAlignment="1"/>
    <xf numFmtId="0" fontId="13" fillId="0" borderId="43" xfId="0" applyFont="1" applyBorder="1"/>
    <xf numFmtId="0" fontId="26" fillId="3" borderId="30" xfId="0" applyFont="1" applyFill="1" applyBorder="1" applyAlignment="1"/>
  </cellXfs>
  <cellStyles count="1">
    <cellStyle name="Normal" xfId="0" builtinId="0"/>
  </cellStyles>
  <dxfs count="4"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74"/>
  <sheetViews>
    <sheetView zoomScale="115" zoomScaleNormal="115" workbookViewId="0">
      <selection activeCell="I16" sqref="I16"/>
    </sheetView>
  </sheetViews>
  <sheetFormatPr defaultColWidth="14.42578125" defaultRowHeight="15.75" customHeight="1" x14ac:dyDescent="0.2"/>
  <cols>
    <col min="1" max="1" width="17.28515625" customWidth="1"/>
    <col min="2" max="4" width="3.7109375" customWidth="1"/>
    <col min="5" max="8" width="4.42578125" customWidth="1"/>
    <col min="9" max="11" width="3.7109375" customWidth="1"/>
    <col min="12" max="14" width="4.42578125" customWidth="1"/>
    <col min="15" max="16" width="3.7109375" customWidth="1"/>
    <col min="17" max="17" width="1.5703125" customWidth="1"/>
    <col min="18" max="18" width="33" customWidth="1"/>
    <col min="19" max="28" width="4.42578125" customWidth="1"/>
  </cols>
  <sheetData>
    <row r="1" spans="1:28" ht="15" customHeight="1" x14ac:dyDescent="0.25">
      <c r="A1" s="153" t="s">
        <v>1</v>
      </c>
      <c r="B1" s="136"/>
      <c r="C1" s="137"/>
      <c r="D1" s="154"/>
      <c r="E1" s="65"/>
      <c r="F1" s="65"/>
      <c r="G1" s="65"/>
      <c r="H1" s="65"/>
      <c r="I1" s="65"/>
      <c r="J1" s="65"/>
      <c r="K1" s="65"/>
      <c r="L1" s="65"/>
      <c r="M1" s="65"/>
      <c r="N1" s="65"/>
      <c r="O1" s="65"/>
      <c r="P1" s="66"/>
      <c r="R1" s="145" t="s">
        <v>11</v>
      </c>
      <c r="S1" s="144" t="s">
        <v>12</v>
      </c>
      <c r="T1" s="142"/>
      <c r="U1" s="142"/>
      <c r="V1" s="142"/>
      <c r="W1" s="142"/>
      <c r="X1" s="142"/>
      <c r="Y1" s="142"/>
      <c r="Z1" s="142"/>
      <c r="AA1" s="142"/>
      <c r="AB1" s="143"/>
    </row>
    <row r="2" spans="1:28" ht="15" customHeight="1" x14ac:dyDescent="0.25">
      <c r="A2" s="17"/>
      <c r="B2" s="17"/>
      <c r="C2" s="17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R2" s="146" t="str">
        <f>IF(ISBLANK('Skills &amp; Teachers'!A2)," ",'Skills &amp; Teachers'!A2)</f>
        <v xml:space="preserve"> </v>
      </c>
      <c r="S2" s="138" t="str">
        <f>IF(ISBLANK('Skills &amp; Teachers'!F2),"",'Skills &amp; Teachers'!F2)</f>
        <v/>
      </c>
      <c r="T2" s="138" t="str">
        <f>IF(ISBLANK('Skills &amp; Teachers'!H2),"",'Skills &amp; Teachers'!H2)</f>
        <v/>
      </c>
      <c r="U2" s="138" t="str">
        <f>IF(ISBLANK('Skills &amp; Teachers'!K2),"",'Skills &amp; Teachers'!K2)</f>
        <v/>
      </c>
      <c r="V2" s="138" t="str">
        <f>IF(ISBLANK('Skills &amp; Teachers'!M2),"",'Skills &amp; Teachers'!M2)</f>
        <v/>
      </c>
      <c r="W2" s="138" t="str">
        <f>IF(ISBLANK('Skills &amp; Teachers'!O2),"",'Skills &amp; Teachers'!O2)</f>
        <v/>
      </c>
      <c r="X2" s="138" t="str">
        <f>IF(ISBLANK('Skills &amp; Teachers'!R2),"",'Skills &amp; Teachers'!R2)</f>
        <v/>
      </c>
      <c r="Y2" s="138" t="str">
        <f>IF(ISBLANK('Skills &amp; Teachers'!T2),"",'Skills &amp; Teachers'!T2)</f>
        <v/>
      </c>
      <c r="Z2" s="138" t="str">
        <f>IF(ISBLANK('Skills &amp; Teachers'!V2),"",'Skills &amp; Teachers'!V2)</f>
        <v/>
      </c>
      <c r="AA2" s="138" t="str">
        <f>IF(ISBLANK('Skills &amp; Teachers'!X2),"",'Skills &amp; Teachers'!X2)</f>
        <v/>
      </c>
      <c r="AB2" s="139" t="str">
        <f>IF(ISBLANK('Skills &amp; Teachers'!AA2),"",'Skills &amp; Teachers'!AA2)</f>
        <v/>
      </c>
    </row>
    <row r="3" spans="1:28" ht="15" customHeight="1" x14ac:dyDescent="0.25">
      <c r="A3" s="153" t="s">
        <v>61</v>
      </c>
      <c r="B3" s="136"/>
      <c r="C3" s="137"/>
      <c r="D3" s="152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6"/>
      <c r="R3" s="147" t="str">
        <f>IF(ISBLANK('Skills &amp; Teachers'!A3)," ",'Skills &amp; Teachers'!A3)</f>
        <v xml:space="preserve"> </v>
      </c>
      <c r="S3" s="123" t="str">
        <f>IF(ISBLANK('Skills &amp; Teachers'!F3),"",'Skills &amp; Teachers'!F3)</f>
        <v/>
      </c>
      <c r="T3" s="123" t="str">
        <f>IF(ISBLANK('Skills &amp; Teachers'!H3),"",'Skills &amp; Teachers'!H3)</f>
        <v/>
      </c>
      <c r="U3" s="123" t="str">
        <f>IF(ISBLANK('Skills &amp; Teachers'!K3),"",'Skills &amp; Teachers'!K3)</f>
        <v/>
      </c>
      <c r="V3" s="123" t="str">
        <f>IF(ISBLANK('Skills &amp; Teachers'!M3),"",'Skills &amp; Teachers'!M3)</f>
        <v/>
      </c>
      <c r="W3" s="123" t="str">
        <f>IF(ISBLANK('Skills &amp; Teachers'!O3),"",'Skills &amp; Teachers'!O3)</f>
        <v/>
      </c>
      <c r="X3" s="123" t="str">
        <f>IF(ISBLANK('Skills &amp; Teachers'!R3),"",'Skills &amp; Teachers'!R3)</f>
        <v/>
      </c>
      <c r="Y3" s="123" t="str">
        <f>IF(ISBLANK('Skills &amp; Teachers'!T3),"",'Skills &amp; Teachers'!T3)</f>
        <v/>
      </c>
      <c r="Z3" s="123" t="str">
        <f>IF(ISBLANK('Skills &amp; Teachers'!V3),"",'Skills &amp; Teachers'!V3)</f>
        <v/>
      </c>
      <c r="AA3" s="123" t="str">
        <f>IF(ISBLANK('Skills &amp; Teachers'!X3),"",'Skills &amp; Teachers'!X3)</f>
        <v/>
      </c>
      <c r="AB3" s="129" t="str">
        <f>IF(ISBLANK('Skills &amp; Teachers'!AA3),"",'Skills &amp; Teachers'!AA3)</f>
        <v/>
      </c>
    </row>
    <row r="4" spans="1:28" ht="15" customHeight="1" x14ac:dyDescent="0.35">
      <c r="A4" s="17"/>
      <c r="B4" s="17"/>
      <c r="C4" s="17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R4" s="147" t="str">
        <f>IF(ISBLANK('Skills &amp; Teachers'!A4)," ",'Skills &amp; Teachers'!A4)</f>
        <v xml:space="preserve"> </v>
      </c>
      <c r="S4" s="123" t="str">
        <f>IF(ISBLANK('Skills &amp; Teachers'!F4),"",'Skills &amp; Teachers'!F4)</f>
        <v/>
      </c>
      <c r="T4" s="123" t="str">
        <f>IF(ISBLANK('Skills &amp; Teachers'!H4),"",'Skills &amp; Teachers'!H4)</f>
        <v/>
      </c>
      <c r="U4" s="123" t="str">
        <f>IF(ISBLANK('Skills &amp; Teachers'!K4),"",'Skills &amp; Teachers'!K4)</f>
        <v/>
      </c>
      <c r="V4" s="123" t="str">
        <f>IF(ISBLANK('Skills &amp; Teachers'!M4),"",'Skills &amp; Teachers'!M4)</f>
        <v/>
      </c>
      <c r="W4" s="123" t="str">
        <f>IF(ISBLANK('Skills &amp; Teachers'!O4),"",'Skills &amp; Teachers'!O4)</f>
        <v/>
      </c>
      <c r="X4" s="123" t="str">
        <f>IF(ISBLANK('Skills &amp; Teachers'!R4),"",'Skills &amp; Teachers'!R4)</f>
        <v/>
      </c>
      <c r="Y4" s="123" t="str">
        <f>IF(ISBLANK('Skills &amp; Teachers'!T4),"",'Skills &amp; Teachers'!T4)</f>
        <v/>
      </c>
      <c r="Z4" s="123" t="str">
        <f>IF(ISBLANK('Skills &amp; Teachers'!V4),"",'Skills &amp; Teachers'!V4)</f>
        <v/>
      </c>
      <c r="AA4" s="123" t="str">
        <f>IF(ISBLANK('Skills &amp; Teachers'!X4),"",'Skills &amp; Teachers'!X4)</f>
        <v/>
      </c>
      <c r="AB4" s="129" t="str">
        <f>IF(ISBLANK('Skills &amp; Teachers'!AA4),"",'Skills &amp; Teachers'!AA4)</f>
        <v/>
      </c>
    </row>
    <row r="5" spans="1:28" ht="15" customHeight="1" x14ac:dyDescent="0.25">
      <c r="A5" s="49" t="s">
        <v>72</v>
      </c>
      <c r="B5" s="67">
        <f>IFERROR(VALUE(VLOOKUP("Toughness",'Skills &amp; Teachers'!A1:D77,4,FALSE))*20,"0")+IFERROR(VALUE(VLOOKUP("Extra Toughness",'Skills &amp; Teachers'!A1:D77,4,FALSE))*10,"0")+10+BonusLife</f>
        <v>10</v>
      </c>
      <c r="C5" s="66"/>
      <c r="D5" s="48"/>
      <c r="E5" s="68" t="s">
        <v>73</v>
      </c>
      <c r="F5" s="65"/>
      <c r="G5" s="65"/>
      <c r="H5" s="65"/>
      <c r="I5" s="69">
        <f>IFERROR(VALUE(VLOOKUP("Weapon Damage",'Skills &amp; Teachers'!A1:D77,4,FALSE)),"0")+IFERROR(CEILING(VALUE(VLOOKUP("Strength",'Skills &amp; Teachers'!A1:D77,4,FALSE))/2,1),"0")</f>
        <v>0</v>
      </c>
      <c r="J5" s="66"/>
      <c r="K5" s="52"/>
      <c r="L5" s="67" t="s">
        <v>75</v>
      </c>
      <c r="M5" s="65"/>
      <c r="N5" s="65"/>
      <c r="O5" s="69">
        <f>IFERROR(VALUE(VLOOKUP("Mana",'Skills &amp; Teachers'!A1:D77,4,FALSE))*10,"0")+IFERROR(VALUE(VLOOKUP("Extra Mana",'Skills &amp; Teachers'!A1:D77,4,FALSE))*5,"0")</f>
        <v>0</v>
      </c>
      <c r="P5" s="66"/>
      <c r="R5" s="147" t="str">
        <f>IF(ISBLANK('Skills &amp; Teachers'!A5)," ",'Skills &amp; Teachers'!A5)</f>
        <v xml:space="preserve"> </v>
      </c>
      <c r="S5" s="123" t="str">
        <f>IF(ISBLANK('Skills &amp; Teachers'!F5),"",'Skills &amp; Teachers'!F5)</f>
        <v/>
      </c>
      <c r="T5" s="123" t="str">
        <f>IF(ISBLANK('Skills &amp; Teachers'!H5),"",'Skills &amp; Teachers'!H5)</f>
        <v/>
      </c>
      <c r="U5" s="123" t="str">
        <f>IF(ISBLANK('Skills &amp; Teachers'!K5),"",'Skills &amp; Teachers'!K5)</f>
        <v/>
      </c>
      <c r="V5" s="123" t="str">
        <f>IF(ISBLANK('Skills &amp; Teachers'!M5),"",'Skills &amp; Teachers'!M5)</f>
        <v/>
      </c>
      <c r="W5" s="123" t="str">
        <f>IF(ISBLANK('Skills &amp; Teachers'!O5),"",'Skills &amp; Teachers'!O5)</f>
        <v/>
      </c>
      <c r="X5" s="123" t="str">
        <f>IF(ISBLANK('Skills &amp; Teachers'!R5),"",'Skills &amp; Teachers'!R5)</f>
        <v/>
      </c>
      <c r="Y5" s="123" t="str">
        <f>IF(ISBLANK('Skills &amp; Teachers'!T5),"",'Skills &amp; Teachers'!T5)</f>
        <v/>
      </c>
      <c r="Z5" s="123" t="str">
        <f>IF(ISBLANK('Skills &amp; Teachers'!V5),"",'Skills &amp; Teachers'!V5)</f>
        <v/>
      </c>
      <c r="AA5" s="123" t="str">
        <f>IF(ISBLANK('Skills &amp; Teachers'!X5),"",'Skills &amp; Teachers'!X5)</f>
        <v/>
      </c>
      <c r="AB5" s="129" t="str">
        <f>IF(ISBLANK('Skills &amp; Teachers'!AA5),"",'Skills &amp; Teachers'!AA5)</f>
        <v/>
      </c>
    </row>
    <row r="6" spans="1:28" ht="15" customHeight="1" x14ac:dyDescent="0.25">
      <c r="A6" s="48"/>
      <c r="B6" s="48"/>
      <c r="C6" s="48"/>
      <c r="D6" s="48"/>
      <c r="E6" s="48"/>
      <c r="F6" s="48"/>
      <c r="G6" s="48"/>
      <c r="H6" s="48"/>
      <c r="I6" s="48"/>
      <c r="J6" s="48"/>
      <c r="K6" s="52"/>
      <c r="L6" s="48"/>
      <c r="M6" s="48"/>
      <c r="N6" s="48"/>
      <c r="O6" s="48"/>
      <c r="P6" s="48"/>
      <c r="R6" s="147" t="str">
        <f>IF(ISBLANK('Skills &amp; Teachers'!A6)," ",'Skills &amp; Teachers'!A6)</f>
        <v xml:space="preserve"> </v>
      </c>
      <c r="S6" s="123" t="str">
        <f>IF(ISBLANK('Skills &amp; Teachers'!F6),"",'Skills &amp; Teachers'!F6)</f>
        <v/>
      </c>
      <c r="T6" s="123" t="str">
        <f>IF(ISBLANK('Skills &amp; Teachers'!H6),"",'Skills &amp; Teachers'!H6)</f>
        <v/>
      </c>
      <c r="U6" s="123" t="str">
        <f>IF(ISBLANK('Skills &amp; Teachers'!K6),"",'Skills &amp; Teachers'!K6)</f>
        <v/>
      </c>
      <c r="V6" s="123" t="str">
        <f>IF(ISBLANK('Skills &amp; Teachers'!M6),"",'Skills &amp; Teachers'!M6)</f>
        <v/>
      </c>
      <c r="W6" s="123" t="str">
        <f>IF(ISBLANK('Skills &amp; Teachers'!O6),"",'Skills &amp; Teachers'!O6)</f>
        <v/>
      </c>
      <c r="X6" s="123" t="str">
        <f>IF(ISBLANK('Skills &amp; Teachers'!R6),"",'Skills &amp; Teachers'!R6)</f>
        <v/>
      </c>
      <c r="Y6" s="123" t="str">
        <f>IF(ISBLANK('Skills &amp; Teachers'!T6),"",'Skills &amp; Teachers'!T6)</f>
        <v/>
      </c>
      <c r="Z6" s="123" t="str">
        <f>IF(ISBLANK('Skills &amp; Teachers'!V6),"",'Skills &amp; Teachers'!V6)</f>
        <v/>
      </c>
      <c r="AA6" s="123" t="str">
        <f>IF(ISBLANK('Skills &amp; Teachers'!X6),"",'Skills &amp; Teachers'!X6)</f>
        <v/>
      </c>
      <c r="AB6" s="129" t="str">
        <f>IF(ISBLANK('Skills &amp; Teachers'!AA6),"",'Skills &amp; Teachers'!AA6)</f>
        <v/>
      </c>
    </row>
    <row r="7" spans="1:28" ht="15" customHeight="1" x14ac:dyDescent="0.25">
      <c r="A7" s="70" t="s">
        <v>76</v>
      </c>
      <c r="B7" s="69">
        <f>IFERROR(((VALUE(VLOOKUP("Armor, Light",'Skills &amp; Teachers'!A1:D77,4,FALSE))+N38)*20),"0")+IFERROR(((VALUE(VLOOKUP("Armor, Heavy",'Skills &amp; Teachers'!A1:D77,4,FALSE))+N38)*20),"0")+IFERROR(VALUE(VLOOKUP("Extra Armor",'Skills &amp; Teachers'!A1:D77,4,FALSE))*10,"0")+BonusArmor+IFERROR(IF(VLOOKUP("Imp Armor",'Skills &amp; Teachers'!A1:D77,4,FALSE)="M O/S",IFERROR(((VALUE(VLOOKUP("Armor, Heavy",'Skills &amp; Teachers'!A1:D77,4,FALSE))+N38)*5),""),0),"0")</f>
        <v>20</v>
      </c>
      <c r="C7" s="66"/>
      <c r="D7" s="48"/>
      <c r="E7" s="67" t="s">
        <v>77</v>
      </c>
      <c r="F7" s="65"/>
      <c r="G7" s="65"/>
      <c r="H7" s="65"/>
      <c r="I7" s="69">
        <f>IFERROR(VALUE(VLOOKUP("Weapon Damage",'Skills &amp; Teachers'!A1:D77,4,FALSE)),"0")+IFERROR(FLOOR(VALUE(VLOOKUP("Strength",'Skills &amp; Teachers'!A1:D77,4,FALSE))/2,1),"0")</f>
        <v>0</v>
      </c>
      <c r="J7" s="66"/>
      <c r="K7" s="52"/>
      <c r="L7" s="67" t="s">
        <v>78</v>
      </c>
      <c r="M7" s="65"/>
      <c r="N7" s="65"/>
      <c r="O7" s="69">
        <v>12</v>
      </c>
      <c r="P7" s="66"/>
      <c r="R7" s="147" t="str">
        <f>IF(ISBLANK('Skills &amp; Teachers'!A7)," ",'Skills &amp; Teachers'!A7)</f>
        <v xml:space="preserve"> </v>
      </c>
      <c r="S7" s="123" t="str">
        <f>IF(ISBLANK('Skills &amp; Teachers'!F7),"",'Skills &amp; Teachers'!F7)</f>
        <v/>
      </c>
      <c r="T7" s="123" t="str">
        <f>IF(ISBLANK('Skills &amp; Teachers'!H7),"",'Skills &amp; Teachers'!H7)</f>
        <v/>
      </c>
      <c r="U7" s="123" t="str">
        <f>IF(ISBLANK('Skills &amp; Teachers'!K7),"",'Skills &amp; Teachers'!K7)</f>
        <v/>
      </c>
      <c r="V7" s="123" t="str">
        <f>IF(ISBLANK('Skills &amp; Teachers'!M7),"",'Skills &amp; Teachers'!M7)</f>
        <v/>
      </c>
      <c r="W7" s="123" t="str">
        <f>IF(ISBLANK('Skills &amp; Teachers'!O7),"",'Skills &amp; Teachers'!O7)</f>
        <v/>
      </c>
      <c r="X7" s="123" t="str">
        <f>IF(ISBLANK('Skills &amp; Teachers'!R7),"",'Skills &amp; Teachers'!R7)</f>
        <v/>
      </c>
      <c r="Y7" s="123" t="str">
        <f>IF(ISBLANK('Skills &amp; Teachers'!T7),"",'Skills &amp; Teachers'!T7)</f>
        <v/>
      </c>
      <c r="Z7" s="123" t="str">
        <f>IF(ISBLANK('Skills &amp; Teachers'!V7),"",'Skills &amp; Teachers'!V7)</f>
        <v/>
      </c>
      <c r="AA7" s="123" t="str">
        <f>IF(ISBLANK('Skills &amp; Teachers'!X7),"",'Skills &amp; Teachers'!X7)</f>
        <v/>
      </c>
      <c r="AB7" s="129" t="str">
        <f>IF(ISBLANK('Skills &amp; Teachers'!AA7),"",'Skills &amp; Teachers'!AA7)</f>
        <v/>
      </c>
    </row>
    <row r="8" spans="1:28" ht="15" customHeight="1" x14ac:dyDescent="0.25">
      <c r="A8" s="48"/>
      <c r="B8" s="48"/>
      <c r="C8" s="48"/>
      <c r="D8" s="59"/>
      <c r="E8" s="48"/>
      <c r="F8" s="48"/>
      <c r="G8" s="48"/>
      <c r="H8" s="48"/>
      <c r="I8" s="48"/>
      <c r="J8" s="48"/>
      <c r="K8" s="52"/>
      <c r="L8" s="48"/>
      <c r="M8" s="48"/>
      <c r="N8" s="48"/>
      <c r="O8" s="48"/>
      <c r="P8" s="48"/>
      <c r="R8" s="147" t="str">
        <f>IF(ISBLANK('Skills &amp; Teachers'!A8)," ",'Skills &amp; Teachers'!A8)</f>
        <v xml:space="preserve"> </v>
      </c>
      <c r="S8" s="123" t="str">
        <f>IF(ISBLANK('Skills &amp; Teachers'!F8),"",'Skills &amp; Teachers'!F8)</f>
        <v/>
      </c>
      <c r="T8" s="123" t="str">
        <f>IF(ISBLANK('Skills &amp; Teachers'!H8),"",'Skills &amp; Teachers'!H8)</f>
        <v/>
      </c>
      <c r="U8" s="123" t="str">
        <f>IF(ISBLANK('Skills &amp; Teachers'!K8),"",'Skills &amp; Teachers'!K8)</f>
        <v/>
      </c>
      <c r="V8" s="123" t="str">
        <f>IF(ISBLANK('Skills &amp; Teachers'!M8),"",'Skills &amp; Teachers'!M8)</f>
        <v/>
      </c>
      <c r="W8" s="123" t="str">
        <f>IF(ISBLANK('Skills &amp; Teachers'!O8),"",'Skills &amp; Teachers'!O8)</f>
        <v/>
      </c>
      <c r="X8" s="123" t="str">
        <f>IF(ISBLANK('Skills &amp; Teachers'!R8),"",'Skills &amp; Teachers'!R8)</f>
        <v/>
      </c>
      <c r="Y8" s="123" t="str">
        <f>IF(ISBLANK('Skills &amp; Teachers'!T8),"",'Skills &amp; Teachers'!T8)</f>
        <v/>
      </c>
      <c r="Z8" s="123" t="str">
        <f>IF(ISBLANK('Skills &amp; Teachers'!V8),"",'Skills &amp; Teachers'!V8)</f>
        <v/>
      </c>
      <c r="AA8" s="123" t="str">
        <f>IF(ISBLANK('Skills &amp; Teachers'!X8),"",'Skills &amp; Teachers'!X8)</f>
        <v/>
      </c>
      <c r="AB8" s="129" t="str">
        <f>IF(ISBLANK('Skills &amp; Teachers'!AA8),"",'Skills &amp; Teachers'!AA8)</f>
        <v/>
      </c>
    </row>
    <row r="9" spans="1:28" ht="15" customHeight="1" x14ac:dyDescent="0.25">
      <c r="A9" s="70" t="s">
        <v>79</v>
      </c>
      <c r="B9" s="69">
        <f>IFERROR(VALUE(VLOOKUP("Shield Defense",'Skills &amp; Teachers'!A1:D77,4,FALSE)),"0")+BonusAC</f>
        <v>0</v>
      </c>
      <c r="C9" s="66"/>
      <c r="D9" s="59"/>
      <c r="E9" s="67" t="s">
        <v>80</v>
      </c>
      <c r="F9" s="65"/>
      <c r="G9" s="65"/>
      <c r="H9" s="65"/>
      <c r="I9" s="69">
        <f>IFERROR(FLOOR(VALUE(VLOOKUP("Weapon Damage",'Skills &amp; Teachers'!A1:D77,4,FALSE))*1.5,1),"0")+IFERROR(VALUE(VLOOKUP("Strength",'Skills &amp; Teachers'!A1:D77,4,FALSE)),"0")</f>
        <v>0</v>
      </c>
      <c r="J9" s="66"/>
      <c r="R9" s="147" t="str">
        <f>IF(ISBLANK('Skills &amp; Teachers'!A9)," ",'Skills &amp; Teachers'!A9)</f>
        <v xml:space="preserve"> </v>
      </c>
      <c r="S9" s="123" t="str">
        <f>IF(ISBLANK('Skills &amp; Teachers'!F9),"",'Skills &amp; Teachers'!F9)</f>
        <v/>
      </c>
      <c r="T9" s="123" t="str">
        <f>IF(ISBLANK('Skills &amp; Teachers'!H9),"",'Skills &amp; Teachers'!H9)</f>
        <v/>
      </c>
      <c r="U9" s="123" t="str">
        <f>IF(ISBLANK('Skills &amp; Teachers'!K9),"",'Skills &amp; Teachers'!K9)</f>
        <v/>
      </c>
      <c r="V9" s="123" t="str">
        <f>IF(ISBLANK('Skills &amp; Teachers'!M9),"",'Skills &amp; Teachers'!M9)</f>
        <v/>
      </c>
      <c r="W9" s="123" t="str">
        <f>IF(ISBLANK('Skills &amp; Teachers'!O9),"",'Skills &amp; Teachers'!O9)</f>
        <v/>
      </c>
      <c r="X9" s="123" t="str">
        <f>IF(ISBLANK('Skills &amp; Teachers'!R9),"",'Skills &amp; Teachers'!R9)</f>
        <v/>
      </c>
      <c r="Y9" s="123" t="str">
        <f>IF(ISBLANK('Skills &amp; Teachers'!T9),"",'Skills &amp; Teachers'!T9)</f>
        <v/>
      </c>
      <c r="Z9" s="123" t="str">
        <f>IF(ISBLANK('Skills &amp; Teachers'!V9),"",'Skills &amp; Teachers'!V9)</f>
        <v/>
      </c>
      <c r="AA9" s="123" t="str">
        <f>IF(ISBLANK('Skills &amp; Teachers'!X9),"",'Skills &amp; Teachers'!X9)</f>
        <v/>
      </c>
      <c r="AB9" s="129" t="str">
        <f>IF(ISBLANK('Skills &amp; Teachers'!AA9),"",'Skills &amp; Teachers'!AA9)</f>
        <v/>
      </c>
    </row>
    <row r="10" spans="1:28" ht="15" customHeight="1" x14ac:dyDescent="0.2">
      <c r="R10" s="147" t="str">
        <f>IF(ISBLANK('Skills &amp; Teachers'!A10)," ",'Skills &amp; Teachers'!A10)</f>
        <v xml:space="preserve"> </v>
      </c>
      <c r="S10" s="123" t="str">
        <f>IF(ISBLANK('Skills &amp; Teachers'!F10),"",'Skills &amp; Teachers'!F10)</f>
        <v/>
      </c>
      <c r="T10" s="123" t="str">
        <f>IF(ISBLANK('Skills &amp; Teachers'!H10),"",'Skills &amp; Teachers'!H10)</f>
        <v/>
      </c>
      <c r="U10" s="123" t="str">
        <f>IF(ISBLANK('Skills &amp; Teachers'!K10),"",'Skills &amp; Teachers'!K10)</f>
        <v/>
      </c>
      <c r="V10" s="123" t="str">
        <f>IF(ISBLANK('Skills &amp; Teachers'!M10),"",'Skills &amp; Teachers'!M10)</f>
        <v/>
      </c>
      <c r="W10" s="123" t="str">
        <f>IF(ISBLANK('Skills &amp; Teachers'!O10),"",'Skills &amp; Teachers'!O10)</f>
        <v/>
      </c>
      <c r="X10" s="123" t="str">
        <f>IF(ISBLANK('Skills &amp; Teachers'!R10),"",'Skills &amp; Teachers'!R10)</f>
        <v/>
      </c>
      <c r="Y10" s="123" t="str">
        <f>IF(ISBLANK('Skills &amp; Teachers'!T10),"",'Skills &amp; Teachers'!T10)</f>
        <v/>
      </c>
      <c r="Z10" s="123" t="str">
        <f>IF(ISBLANK('Skills &amp; Teachers'!V10),"",'Skills &amp; Teachers'!V10)</f>
        <v/>
      </c>
      <c r="AA10" s="123" t="str">
        <f>IF(ISBLANK('Skills &amp; Teachers'!X10),"",'Skills &amp; Teachers'!X10)</f>
        <v/>
      </c>
      <c r="AB10" s="129" t="str">
        <f>IF(ISBLANK('Skills &amp; Teachers'!AA10),"",'Skills &amp; Teachers'!AA10)</f>
        <v/>
      </c>
    </row>
    <row r="11" spans="1:28" ht="15" customHeight="1" x14ac:dyDescent="0.2">
      <c r="A11" s="74" t="s">
        <v>81</v>
      </c>
      <c r="B11" s="71">
        <f>I12-B12</f>
        <v>100</v>
      </c>
      <c r="C11" s="66"/>
      <c r="E11" s="72" t="s">
        <v>82</v>
      </c>
      <c r="F11" s="65"/>
      <c r="G11" s="65"/>
      <c r="H11" s="65"/>
      <c r="I11" s="73">
        <f>'XPBPPath Log'!G3</f>
        <v>0</v>
      </c>
      <c r="J11" s="66"/>
      <c r="L11" s="72" t="s">
        <v>83</v>
      </c>
      <c r="M11" s="65"/>
      <c r="N11" s="65"/>
      <c r="O11" s="73">
        <f>'XPBPPath Log'!K3</f>
        <v>0</v>
      </c>
      <c r="P11" s="66"/>
      <c r="R11" s="147" t="str">
        <f>IF(ISBLANK('Skills &amp; Teachers'!A11)," ",'Skills &amp; Teachers'!A11)</f>
        <v xml:space="preserve"> </v>
      </c>
      <c r="S11" s="123" t="str">
        <f>IF(ISBLANK('Skills &amp; Teachers'!F11),"",'Skills &amp; Teachers'!F11)</f>
        <v/>
      </c>
      <c r="T11" s="123" t="str">
        <f>IF(ISBLANK('Skills &amp; Teachers'!H11),"",'Skills &amp; Teachers'!H11)</f>
        <v/>
      </c>
      <c r="U11" s="123" t="str">
        <f>IF(ISBLANK('Skills &amp; Teachers'!K11),"",'Skills &amp; Teachers'!K11)</f>
        <v/>
      </c>
      <c r="V11" s="123" t="str">
        <f>IF(ISBLANK('Skills &amp; Teachers'!M11),"",'Skills &amp; Teachers'!M11)</f>
        <v/>
      </c>
      <c r="W11" s="123" t="str">
        <f>IF(ISBLANK('Skills &amp; Teachers'!O11),"",'Skills &amp; Teachers'!O11)</f>
        <v/>
      </c>
      <c r="X11" s="123" t="str">
        <f>IF(ISBLANK('Skills &amp; Teachers'!R11),"",'Skills &amp; Teachers'!R11)</f>
        <v/>
      </c>
      <c r="Y11" s="123" t="str">
        <f>IF(ISBLANK('Skills &amp; Teachers'!T11),"",'Skills &amp; Teachers'!T11)</f>
        <v/>
      </c>
      <c r="Z11" s="123" t="str">
        <f>IF(ISBLANK('Skills &amp; Teachers'!V11),"",'Skills &amp; Teachers'!V11)</f>
        <v/>
      </c>
      <c r="AA11" s="123" t="str">
        <f>IF(ISBLANK('Skills &amp; Teachers'!X11),"",'Skills &amp; Teachers'!X11)</f>
        <v/>
      </c>
      <c r="AB11" s="129" t="str">
        <f>IF(ISBLANK('Skills &amp; Teachers'!AA11),"",'Skills &amp; Teachers'!AA11)</f>
        <v/>
      </c>
    </row>
    <row r="12" spans="1:28" ht="15" customHeight="1" x14ac:dyDescent="0.2">
      <c r="A12" s="75" t="s">
        <v>84</v>
      </c>
      <c r="B12" s="76">
        <f>SUM('Skills &amp; Teachers'!AC2:AC31,'Skills &amp; Teachers'!AC34:AC58,'Skills &amp; Teachers'!AC60,'Skills &amp; Teachers'!AC63:AC77)</f>
        <v>0</v>
      </c>
      <c r="C12" s="77"/>
      <c r="E12" s="72" t="s">
        <v>85</v>
      </c>
      <c r="F12" s="65"/>
      <c r="G12" s="65"/>
      <c r="H12" s="65"/>
      <c r="I12" s="73">
        <f>'XPBPPath Log'!C3</f>
        <v>100</v>
      </c>
      <c r="J12" s="66"/>
      <c r="L12" s="72" t="s">
        <v>86</v>
      </c>
      <c r="M12" s="65"/>
      <c r="N12" s="65"/>
      <c r="O12" s="73">
        <f>SUM('Skills &amp; Teachers'!AD63:AD77)</f>
        <v>0</v>
      </c>
      <c r="P12" s="66"/>
      <c r="R12" s="147" t="str">
        <f>IF(ISBLANK('Skills &amp; Teachers'!A12)," ",'Skills &amp; Teachers'!A12)</f>
        <v xml:space="preserve"> </v>
      </c>
      <c r="S12" s="123" t="str">
        <f>IF(ISBLANK('Skills &amp; Teachers'!F12),"",'Skills &amp; Teachers'!F12)</f>
        <v/>
      </c>
      <c r="T12" s="123" t="str">
        <f>IF(ISBLANK('Skills &amp; Teachers'!H12),"",'Skills &amp; Teachers'!H12)</f>
        <v/>
      </c>
      <c r="U12" s="123" t="str">
        <f>IF(ISBLANK('Skills &amp; Teachers'!K12),"",'Skills &amp; Teachers'!K12)</f>
        <v/>
      </c>
      <c r="V12" s="123" t="str">
        <f>IF(ISBLANK('Skills &amp; Teachers'!M12),"",'Skills &amp; Teachers'!M12)</f>
        <v/>
      </c>
      <c r="W12" s="123" t="str">
        <f>IF(ISBLANK('Skills &amp; Teachers'!O12),"",'Skills &amp; Teachers'!O12)</f>
        <v/>
      </c>
      <c r="X12" s="123" t="str">
        <f>IF(ISBLANK('Skills &amp; Teachers'!R12),"",'Skills &amp; Teachers'!R12)</f>
        <v/>
      </c>
      <c r="Y12" s="123" t="str">
        <f>IF(ISBLANK('Skills &amp; Teachers'!T12),"",'Skills &amp; Teachers'!T12)</f>
        <v/>
      </c>
      <c r="Z12" s="123" t="str">
        <f>IF(ISBLANK('Skills &amp; Teachers'!V12),"",'Skills &amp; Teachers'!V12)</f>
        <v/>
      </c>
      <c r="AA12" s="123" t="str">
        <f>IF(ISBLANK('Skills &amp; Teachers'!X12),"",'Skills &amp; Teachers'!X12)</f>
        <v/>
      </c>
      <c r="AB12" s="129" t="str">
        <f>IF(ISBLANK('Skills &amp; Teachers'!AA12),"",'Skills &amp; Teachers'!AA12)</f>
        <v/>
      </c>
    </row>
    <row r="13" spans="1:28" ht="15" customHeight="1" x14ac:dyDescent="0.2">
      <c r="R13" s="147" t="str">
        <f>IF(ISBLANK('Skills &amp; Teachers'!A13)," ",'Skills &amp; Teachers'!A13)</f>
        <v xml:space="preserve"> </v>
      </c>
      <c r="S13" s="123" t="str">
        <f>IF(ISBLANK('Skills &amp; Teachers'!F13),"",'Skills &amp; Teachers'!F13)</f>
        <v/>
      </c>
      <c r="T13" s="123" t="str">
        <f>IF(ISBLANK('Skills &amp; Teachers'!H13),"",'Skills &amp; Teachers'!H13)</f>
        <v/>
      </c>
      <c r="U13" s="123" t="str">
        <f>IF(ISBLANK('Skills &amp; Teachers'!K13),"",'Skills &amp; Teachers'!K13)</f>
        <v/>
      </c>
      <c r="V13" s="123" t="str">
        <f>IF(ISBLANK('Skills &amp; Teachers'!M13),"",'Skills &amp; Teachers'!M13)</f>
        <v/>
      </c>
      <c r="W13" s="123" t="str">
        <f>IF(ISBLANK('Skills &amp; Teachers'!O13),"",'Skills &amp; Teachers'!O13)</f>
        <v/>
      </c>
      <c r="X13" s="123" t="str">
        <f>IF(ISBLANK('Skills &amp; Teachers'!R13),"",'Skills &amp; Teachers'!R13)</f>
        <v/>
      </c>
      <c r="Y13" s="123" t="str">
        <f>IF(ISBLANK('Skills &amp; Teachers'!T13),"",'Skills &amp; Teachers'!T13)</f>
        <v/>
      </c>
      <c r="Z13" s="123" t="str">
        <f>IF(ISBLANK('Skills &amp; Teachers'!V13),"",'Skills &amp; Teachers'!V13)</f>
        <v/>
      </c>
      <c r="AA13" s="123" t="str">
        <f>IF(ISBLANK('Skills &amp; Teachers'!X13),"",'Skills &amp; Teachers'!X13)</f>
        <v/>
      </c>
      <c r="AB13" s="129" t="str">
        <f>IF(ISBLANK('Skills &amp; Teachers'!AA13),"",'Skills &amp; Teachers'!AA13)</f>
        <v/>
      </c>
    </row>
    <row r="14" spans="1:28" ht="15" customHeight="1" x14ac:dyDescent="0.2">
      <c r="A14" s="79" t="s">
        <v>87</v>
      </c>
      <c r="B14" s="80"/>
      <c r="C14" s="80"/>
      <c r="D14" s="80"/>
      <c r="E14" s="80"/>
      <c r="F14" s="80"/>
      <c r="G14" s="80"/>
      <c r="H14" s="78"/>
      <c r="L14" s="83" t="s">
        <v>88</v>
      </c>
      <c r="M14" s="80"/>
      <c r="N14" s="80"/>
      <c r="O14" s="80"/>
      <c r="P14" s="80"/>
      <c r="R14" s="147" t="str">
        <f>IF(ISBLANK('Skills &amp; Teachers'!A14)," ",'Skills &amp; Teachers'!A14)</f>
        <v xml:space="preserve"> </v>
      </c>
      <c r="S14" s="123" t="str">
        <f>IF(ISBLANK('Skills &amp; Teachers'!F14),"",'Skills &amp; Teachers'!F14)</f>
        <v/>
      </c>
      <c r="T14" s="123" t="str">
        <f>IF(ISBLANK('Skills &amp; Teachers'!H14),"",'Skills &amp; Teachers'!H14)</f>
        <v/>
      </c>
      <c r="U14" s="123" t="str">
        <f>IF(ISBLANK('Skills &amp; Teachers'!K14),"",'Skills &amp; Teachers'!K14)</f>
        <v/>
      </c>
      <c r="V14" s="123" t="str">
        <f>IF(ISBLANK('Skills &amp; Teachers'!M14),"",'Skills &amp; Teachers'!M14)</f>
        <v/>
      </c>
      <c r="W14" s="123" t="str">
        <f>IF(ISBLANK('Skills &amp; Teachers'!O14),"",'Skills &amp; Teachers'!O14)</f>
        <v/>
      </c>
      <c r="X14" s="123" t="str">
        <f>IF(ISBLANK('Skills &amp; Teachers'!R14),"",'Skills &amp; Teachers'!R14)</f>
        <v/>
      </c>
      <c r="Y14" s="123" t="str">
        <f>IF(ISBLANK('Skills &amp; Teachers'!T14),"",'Skills &amp; Teachers'!T14)</f>
        <v/>
      </c>
      <c r="Z14" s="123" t="str">
        <f>IF(ISBLANK('Skills &amp; Teachers'!V14),"",'Skills &amp; Teachers'!V14)</f>
        <v/>
      </c>
      <c r="AA14" s="123" t="str">
        <f>IF(ISBLANK('Skills &amp; Teachers'!X14),"",'Skills &amp; Teachers'!X14)</f>
        <v/>
      </c>
      <c r="AB14" s="129" t="str">
        <f>IF(ISBLANK('Skills &amp; Teachers'!AA14),"",'Skills &amp; Teachers'!AA14)</f>
        <v/>
      </c>
    </row>
    <row r="15" spans="1:28" ht="15" customHeight="1" x14ac:dyDescent="0.2">
      <c r="A15" s="81" t="s">
        <v>89</v>
      </c>
      <c r="B15" s="82"/>
      <c r="C15" s="80"/>
      <c r="D15" s="80"/>
      <c r="E15" s="80"/>
      <c r="F15" s="80"/>
      <c r="G15" s="80"/>
      <c r="H15" s="78"/>
      <c r="L15" s="93" t="str">
        <f>IF(ISBLANK('Skills &amp; Teachers'!A60)," ",'Skills &amp; Teachers'!A60)</f>
        <v xml:space="preserve"> </v>
      </c>
      <c r="M15" s="94"/>
      <c r="N15" s="94"/>
      <c r="O15" s="94"/>
      <c r="P15" s="94"/>
      <c r="R15" s="147" t="str">
        <f>IF(ISBLANK('Skills &amp; Teachers'!A15)," ",'Skills &amp; Teachers'!A15)</f>
        <v xml:space="preserve"> </v>
      </c>
      <c r="S15" s="123" t="str">
        <f>IF(ISBLANK('Skills &amp; Teachers'!F15),"",'Skills &amp; Teachers'!F15)</f>
        <v/>
      </c>
      <c r="T15" s="123" t="str">
        <f>IF(ISBLANK('Skills &amp; Teachers'!H15),"",'Skills &amp; Teachers'!H15)</f>
        <v/>
      </c>
      <c r="U15" s="123" t="str">
        <f>IF(ISBLANK('Skills &amp; Teachers'!K15),"",'Skills &amp; Teachers'!K15)</f>
        <v/>
      </c>
      <c r="V15" s="123" t="str">
        <f>IF(ISBLANK('Skills &amp; Teachers'!M15),"",'Skills &amp; Teachers'!M15)</f>
        <v/>
      </c>
      <c r="W15" s="123" t="str">
        <f>IF(ISBLANK('Skills &amp; Teachers'!O15),"",'Skills &amp; Teachers'!O15)</f>
        <v/>
      </c>
      <c r="X15" s="123" t="str">
        <f>IF(ISBLANK('Skills &amp; Teachers'!R15),"",'Skills &amp; Teachers'!R15)</f>
        <v/>
      </c>
      <c r="Y15" s="123" t="str">
        <f>IF(ISBLANK('Skills &amp; Teachers'!T15),"",'Skills &amp; Teachers'!T15)</f>
        <v/>
      </c>
      <c r="Z15" s="123" t="str">
        <f>IF(ISBLANK('Skills &amp; Teachers'!V15),"",'Skills &amp; Teachers'!V15)</f>
        <v/>
      </c>
      <c r="AA15" s="123" t="str">
        <f>IF(ISBLANK('Skills &amp; Teachers'!X15),"",'Skills &amp; Teachers'!X15)</f>
        <v/>
      </c>
      <c r="AB15" s="129" t="str">
        <f>IF(ISBLANK('Skills &amp; Teachers'!AA15),"",'Skills &amp; Teachers'!AA15)</f>
        <v/>
      </c>
    </row>
    <row r="16" spans="1:28" ht="15" customHeight="1" x14ac:dyDescent="0.2">
      <c r="A16" s="81" t="s">
        <v>90</v>
      </c>
      <c r="B16" s="82"/>
      <c r="C16" s="80"/>
      <c r="D16" s="80"/>
      <c r="E16" s="80"/>
      <c r="F16" s="80"/>
      <c r="G16" s="80"/>
      <c r="H16" s="78"/>
      <c r="L16" s="149" t="str">
        <f>IF(ISBLANK('Skills &amp; Teachers'!R60)," ",'Skills &amp; Teachers'!R60)</f>
        <v/>
      </c>
      <c r="M16" s="150" t="str">
        <f>IF(ISBLANK('Skills &amp; Teachers'!T60)," ",'Skills &amp; Teachers'!T60)</f>
        <v/>
      </c>
      <c r="N16" s="150" t="str">
        <f>IF(ISBLANK('Skills &amp; Teachers'!V60)," ",'Skills &amp; Teachers'!V60)</f>
        <v/>
      </c>
      <c r="O16" s="150" t="str">
        <f>IF(ISBLANK('Skills &amp; Teachers'!X60)," ",'Skills &amp; Teachers'!X60)</f>
        <v/>
      </c>
      <c r="P16" s="151" t="str">
        <f>IF(ISBLANK('Skills &amp; Teachers'!AA60)," ",'Skills &amp; Teachers'!AA60)</f>
        <v/>
      </c>
      <c r="R16" s="147" t="str">
        <f>IF(ISBLANK('Skills &amp; Teachers'!A16)," ",'Skills &amp; Teachers'!A16)</f>
        <v xml:space="preserve"> </v>
      </c>
      <c r="S16" s="123" t="str">
        <f>IF(ISBLANK('Skills &amp; Teachers'!F16),"",'Skills &amp; Teachers'!F16)</f>
        <v/>
      </c>
      <c r="T16" s="123" t="str">
        <f>IF(ISBLANK('Skills &amp; Teachers'!H16),"",'Skills &amp; Teachers'!H16)</f>
        <v/>
      </c>
      <c r="U16" s="123" t="str">
        <f>IF(ISBLANK('Skills &amp; Teachers'!K16),"",'Skills &amp; Teachers'!K16)</f>
        <v/>
      </c>
      <c r="V16" s="123" t="str">
        <f>IF(ISBLANK('Skills &amp; Teachers'!M16),"",'Skills &amp; Teachers'!M16)</f>
        <v/>
      </c>
      <c r="W16" s="123" t="str">
        <f>IF(ISBLANK('Skills &amp; Teachers'!O16),"",'Skills &amp; Teachers'!O16)</f>
        <v/>
      </c>
      <c r="X16" s="123" t="str">
        <f>IF(ISBLANK('Skills &amp; Teachers'!R16),"",'Skills &amp; Teachers'!R16)</f>
        <v/>
      </c>
      <c r="Y16" s="123" t="str">
        <f>IF(ISBLANK('Skills &amp; Teachers'!T16),"",'Skills &amp; Teachers'!T16)</f>
        <v/>
      </c>
      <c r="Z16" s="123" t="str">
        <f>IF(ISBLANK('Skills &amp; Teachers'!V16),"",'Skills &amp; Teachers'!V16)</f>
        <v/>
      </c>
      <c r="AA16" s="123" t="str">
        <f>IF(ISBLANK('Skills &amp; Teachers'!X16),"",'Skills &amp; Teachers'!X16)</f>
        <v/>
      </c>
      <c r="AB16" s="129" t="str">
        <f>IF(ISBLANK('Skills &amp; Teachers'!AA16),"",'Skills &amp; Teachers'!AA16)</f>
        <v/>
      </c>
    </row>
    <row r="17" spans="1:28" ht="15" customHeight="1" x14ac:dyDescent="0.2">
      <c r="A17" s="81" t="s">
        <v>91</v>
      </c>
      <c r="B17" s="82"/>
      <c r="C17" s="80"/>
      <c r="D17" s="80"/>
      <c r="E17" s="80"/>
      <c r="F17" s="80"/>
      <c r="G17" s="80"/>
      <c r="H17" s="78"/>
      <c r="R17" s="147" t="str">
        <f>IF(ISBLANK('Skills &amp; Teachers'!A17)," ",'Skills &amp; Teachers'!A17)</f>
        <v xml:space="preserve"> </v>
      </c>
      <c r="S17" s="123" t="str">
        <f>IF(ISBLANK('Skills &amp; Teachers'!F17),"",'Skills &amp; Teachers'!F17)</f>
        <v/>
      </c>
      <c r="T17" s="123" t="str">
        <f>IF(ISBLANK('Skills &amp; Teachers'!H17),"",'Skills &amp; Teachers'!H17)</f>
        <v/>
      </c>
      <c r="U17" s="123" t="str">
        <f>IF(ISBLANK('Skills &amp; Teachers'!K17),"",'Skills &amp; Teachers'!K17)</f>
        <v/>
      </c>
      <c r="V17" s="123" t="str">
        <f>IF(ISBLANK('Skills &amp; Teachers'!M17),"",'Skills &amp; Teachers'!M17)</f>
        <v/>
      </c>
      <c r="W17" s="123" t="str">
        <f>IF(ISBLANK('Skills &amp; Teachers'!O17),"",'Skills &amp; Teachers'!O17)</f>
        <v/>
      </c>
      <c r="X17" s="123" t="str">
        <f>IF(ISBLANK('Skills &amp; Teachers'!R17),"",'Skills &amp; Teachers'!R17)</f>
        <v/>
      </c>
      <c r="Y17" s="123" t="str">
        <f>IF(ISBLANK('Skills &amp; Teachers'!T17),"",'Skills &amp; Teachers'!T17)</f>
        <v/>
      </c>
      <c r="Z17" s="123" t="str">
        <f>IF(ISBLANK('Skills &amp; Teachers'!V17),"",'Skills &amp; Teachers'!V17)</f>
        <v/>
      </c>
      <c r="AA17" s="123" t="str">
        <f>IF(ISBLANK('Skills &amp; Teachers'!X17),"",'Skills &amp; Teachers'!X17)</f>
        <v/>
      </c>
      <c r="AB17" s="129" t="str">
        <f>IF(ISBLANK('Skills &amp; Teachers'!AA17),"",'Skills &amp; Teachers'!AA17)</f>
        <v/>
      </c>
    </row>
    <row r="18" spans="1:28" ht="15" customHeight="1" x14ac:dyDescent="0.2">
      <c r="R18" s="147" t="str">
        <f>IF(ISBLANK('Skills &amp; Teachers'!A18)," ",'Skills &amp; Teachers'!A18)</f>
        <v xml:space="preserve"> </v>
      </c>
      <c r="S18" s="123" t="str">
        <f>IF(ISBLANK('Skills &amp; Teachers'!F18),"",'Skills &amp; Teachers'!F18)</f>
        <v/>
      </c>
      <c r="T18" s="123" t="str">
        <f>IF(ISBLANK('Skills &amp; Teachers'!H18),"",'Skills &amp; Teachers'!H18)</f>
        <v/>
      </c>
      <c r="U18" s="123" t="str">
        <f>IF(ISBLANK('Skills &amp; Teachers'!K18),"",'Skills &amp; Teachers'!K18)</f>
        <v/>
      </c>
      <c r="V18" s="123" t="str">
        <f>IF(ISBLANK('Skills &amp; Teachers'!M18),"",'Skills &amp; Teachers'!M18)</f>
        <v/>
      </c>
      <c r="W18" s="123" t="str">
        <f>IF(ISBLANK('Skills &amp; Teachers'!O18),"",'Skills &amp; Teachers'!O18)</f>
        <v/>
      </c>
      <c r="X18" s="123" t="str">
        <f>IF(ISBLANK('Skills &amp; Teachers'!R18),"",'Skills &amp; Teachers'!R18)</f>
        <v/>
      </c>
      <c r="Y18" s="123" t="str">
        <f>IF(ISBLANK('Skills &amp; Teachers'!T18),"",'Skills &amp; Teachers'!T18)</f>
        <v/>
      </c>
      <c r="Z18" s="123" t="str">
        <f>IF(ISBLANK('Skills &amp; Teachers'!V18),"",'Skills &amp; Teachers'!V18)</f>
        <v/>
      </c>
      <c r="AA18" s="123" t="str">
        <f>IF(ISBLANK('Skills &amp; Teachers'!X18),"",'Skills &amp; Teachers'!X18)</f>
        <v/>
      </c>
      <c r="AB18" s="129" t="str">
        <f>IF(ISBLANK('Skills &amp; Teachers'!AA18),"",'Skills &amp; Teachers'!AA18)</f>
        <v/>
      </c>
    </row>
    <row r="19" spans="1:28" ht="15" customHeight="1" x14ac:dyDescent="0.2">
      <c r="A19" s="85" t="s">
        <v>92</v>
      </c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80"/>
      <c r="P19" s="80"/>
      <c r="R19" s="147" t="str">
        <f>IF(ISBLANK('Skills &amp; Teachers'!A19)," ",'Skills &amp; Teachers'!A19)</f>
        <v xml:space="preserve"> </v>
      </c>
      <c r="S19" s="123" t="str">
        <f>IF(ISBLANK('Skills &amp; Teachers'!F19),"",'Skills &amp; Teachers'!F19)</f>
        <v/>
      </c>
      <c r="T19" s="123" t="str">
        <f>IF(ISBLANK('Skills &amp; Teachers'!H19),"",'Skills &amp; Teachers'!H19)</f>
        <v/>
      </c>
      <c r="U19" s="123" t="str">
        <f>IF(ISBLANK('Skills &amp; Teachers'!K19),"",'Skills &amp; Teachers'!K19)</f>
        <v/>
      </c>
      <c r="V19" s="123" t="str">
        <f>IF(ISBLANK('Skills &amp; Teachers'!M19),"",'Skills &amp; Teachers'!M19)</f>
        <v/>
      </c>
      <c r="W19" s="123" t="str">
        <f>IF(ISBLANK('Skills &amp; Teachers'!O19),"",'Skills &amp; Teachers'!O19)</f>
        <v/>
      </c>
      <c r="X19" s="123" t="str">
        <f>IF(ISBLANK('Skills &amp; Teachers'!R19),"",'Skills &amp; Teachers'!R19)</f>
        <v/>
      </c>
      <c r="Y19" s="123" t="str">
        <f>IF(ISBLANK('Skills &amp; Teachers'!T19),"",'Skills &amp; Teachers'!T19)</f>
        <v/>
      </c>
      <c r="Z19" s="123" t="str">
        <f>IF(ISBLANK('Skills &amp; Teachers'!V19),"",'Skills &amp; Teachers'!V19)</f>
        <v/>
      </c>
      <c r="AA19" s="123" t="str">
        <f>IF(ISBLANK('Skills &amp; Teachers'!X19),"",'Skills &amp; Teachers'!X19)</f>
        <v/>
      </c>
      <c r="AB19" s="129" t="str">
        <f>IF(ISBLANK('Skills &amp; Teachers'!AA19),"",'Skills &amp; Teachers'!AA19)</f>
        <v/>
      </c>
    </row>
    <row r="20" spans="1:28" ht="15" customHeight="1" x14ac:dyDescent="0.2">
      <c r="A20" s="84"/>
      <c r="B20" s="80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80"/>
      <c r="P20" s="80"/>
      <c r="R20" s="147" t="str">
        <f>IF(ISBLANK('Skills &amp; Teachers'!A20)," ",'Skills &amp; Teachers'!A20)</f>
        <v xml:space="preserve"> </v>
      </c>
      <c r="S20" s="123" t="str">
        <f>IF(ISBLANK('Skills &amp; Teachers'!F20),"",'Skills &amp; Teachers'!F20)</f>
        <v/>
      </c>
      <c r="T20" s="123" t="str">
        <f>IF(ISBLANK('Skills &amp; Teachers'!H20),"",'Skills &amp; Teachers'!H20)</f>
        <v/>
      </c>
      <c r="U20" s="123" t="str">
        <f>IF(ISBLANK('Skills &amp; Teachers'!K20),"",'Skills &amp; Teachers'!K20)</f>
        <v/>
      </c>
      <c r="V20" s="123" t="str">
        <f>IF(ISBLANK('Skills &amp; Teachers'!M20),"",'Skills &amp; Teachers'!M20)</f>
        <v/>
      </c>
      <c r="W20" s="123" t="str">
        <f>IF(ISBLANK('Skills &amp; Teachers'!O20),"",'Skills &amp; Teachers'!O20)</f>
        <v/>
      </c>
      <c r="X20" s="123" t="str">
        <f>IF(ISBLANK('Skills &amp; Teachers'!R20),"",'Skills &amp; Teachers'!R20)</f>
        <v/>
      </c>
      <c r="Y20" s="123" t="str">
        <f>IF(ISBLANK('Skills &amp; Teachers'!T20),"",'Skills &amp; Teachers'!T20)</f>
        <v/>
      </c>
      <c r="Z20" s="123" t="str">
        <f>IF(ISBLANK('Skills &amp; Teachers'!V20),"",'Skills &amp; Teachers'!V20)</f>
        <v/>
      </c>
      <c r="AA20" s="123" t="str">
        <f>IF(ISBLANK('Skills &amp; Teachers'!X20),"",'Skills &amp; Teachers'!X20)</f>
        <v/>
      </c>
      <c r="AB20" s="129" t="str">
        <f>IF(ISBLANK('Skills &amp; Teachers'!AA20),"",'Skills &amp; Teachers'!AA20)</f>
        <v/>
      </c>
    </row>
    <row r="21" spans="1:28" ht="15" customHeight="1" x14ac:dyDescent="0.2">
      <c r="A21" s="84"/>
      <c r="B21" s="80"/>
      <c r="C21" s="80"/>
      <c r="D21" s="80"/>
      <c r="E21" s="80"/>
      <c r="F21" s="80"/>
      <c r="G21" s="80"/>
      <c r="H21" s="80"/>
      <c r="I21" s="80"/>
      <c r="J21" s="80"/>
      <c r="K21" s="80"/>
      <c r="L21" s="80"/>
      <c r="M21" s="80"/>
      <c r="N21" s="80"/>
      <c r="O21" s="80"/>
      <c r="P21" s="80"/>
      <c r="R21" s="147" t="str">
        <f>IF(ISBLANK('Skills &amp; Teachers'!A21)," ",'Skills &amp; Teachers'!A21)</f>
        <v xml:space="preserve"> </v>
      </c>
      <c r="S21" s="123" t="str">
        <f>IF(ISBLANK('Skills &amp; Teachers'!F21),"",'Skills &amp; Teachers'!F21)</f>
        <v/>
      </c>
      <c r="T21" s="123" t="str">
        <f>IF(ISBLANK('Skills &amp; Teachers'!H21),"",'Skills &amp; Teachers'!H21)</f>
        <v/>
      </c>
      <c r="U21" s="123" t="str">
        <f>IF(ISBLANK('Skills &amp; Teachers'!K21),"",'Skills &amp; Teachers'!K21)</f>
        <v/>
      </c>
      <c r="V21" s="123" t="str">
        <f>IF(ISBLANK('Skills &amp; Teachers'!M21),"",'Skills &amp; Teachers'!M21)</f>
        <v/>
      </c>
      <c r="W21" s="123" t="str">
        <f>IF(ISBLANK('Skills &amp; Teachers'!O21),"",'Skills &amp; Teachers'!O21)</f>
        <v/>
      </c>
      <c r="X21" s="123" t="str">
        <f>IF(ISBLANK('Skills &amp; Teachers'!R21),"",'Skills &amp; Teachers'!R21)</f>
        <v/>
      </c>
      <c r="Y21" s="123" t="str">
        <f>IF(ISBLANK('Skills &amp; Teachers'!T21),"",'Skills &amp; Teachers'!T21)</f>
        <v/>
      </c>
      <c r="Z21" s="123" t="str">
        <f>IF(ISBLANK('Skills &amp; Teachers'!V21),"",'Skills &amp; Teachers'!V21)</f>
        <v/>
      </c>
      <c r="AA21" s="123" t="str">
        <f>IF(ISBLANK('Skills &amp; Teachers'!X21),"",'Skills &amp; Teachers'!X21)</f>
        <v/>
      </c>
      <c r="AB21" s="129" t="str">
        <f>IF(ISBLANK('Skills &amp; Teachers'!AA21),"",'Skills &amp; Teachers'!AA21)</f>
        <v/>
      </c>
    </row>
    <row r="22" spans="1:28" ht="15" customHeight="1" x14ac:dyDescent="0.2">
      <c r="A22" s="84"/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R22" s="147" t="str">
        <f>IF(ISBLANK('Skills &amp; Teachers'!A22)," ",'Skills &amp; Teachers'!A22)</f>
        <v xml:space="preserve"> </v>
      </c>
      <c r="S22" s="123" t="str">
        <f>IF(ISBLANK('Skills &amp; Teachers'!F22),"",'Skills &amp; Teachers'!F22)</f>
        <v/>
      </c>
      <c r="T22" s="123" t="str">
        <f>IF(ISBLANK('Skills &amp; Teachers'!H22),"",'Skills &amp; Teachers'!H22)</f>
        <v/>
      </c>
      <c r="U22" s="123" t="str">
        <f>IF(ISBLANK('Skills &amp; Teachers'!K22),"",'Skills &amp; Teachers'!K22)</f>
        <v/>
      </c>
      <c r="V22" s="123" t="str">
        <f>IF(ISBLANK('Skills &amp; Teachers'!M22),"",'Skills &amp; Teachers'!M22)</f>
        <v/>
      </c>
      <c r="W22" s="123" t="str">
        <f>IF(ISBLANK('Skills &amp; Teachers'!O22),"",'Skills &amp; Teachers'!O22)</f>
        <v/>
      </c>
      <c r="X22" s="123" t="str">
        <f>IF(ISBLANK('Skills &amp; Teachers'!R22),"",'Skills &amp; Teachers'!R22)</f>
        <v/>
      </c>
      <c r="Y22" s="123" t="str">
        <f>IF(ISBLANK('Skills &amp; Teachers'!T22),"",'Skills &amp; Teachers'!T22)</f>
        <v/>
      </c>
      <c r="Z22" s="123" t="str">
        <f>IF(ISBLANK('Skills &amp; Teachers'!V22),"",'Skills &amp; Teachers'!V22)</f>
        <v/>
      </c>
      <c r="AA22" s="123" t="str">
        <f>IF(ISBLANK('Skills &amp; Teachers'!X22),"",'Skills &amp; Teachers'!X22)</f>
        <v/>
      </c>
      <c r="AB22" s="129" t="str">
        <f>IF(ISBLANK('Skills &amp; Teachers'!AA22),"",'Skills &amp; Teachers'!AA22)</f>
        <v/>
      </c>
    </row>
    <row r="23" spans="1:28" ht="15" customHeight="1" x14ac:dyDescent="0.2">
      <c r="A23" s="84"/>
      <c r="B23" s="80"/>
      <c r="C23" s="80"/>
      <c r="D23" s="80"/>
      <c r="E23" s="80"/>
      <c r="F23" s="80"/>
      <c r="G23" s="80"/>
      <c r="H23" s="80"/>
      <c r="I23" s="80"/>
      <c r="J23" s="80"/>
      <c r="K23" s="80"/>
      <c r="L23" s="80"/>
      <c r="M23" s="80"/>
      <c r="N23" s="80"/>
      <c r="O23" s="80"/>
      <c r="P23" s="80"/>
      <c r="R23" s="147" t="str">
        <f>IF(ISBLANK('Skills &amp; Teachers'!A23)," ",'Skills &amp; Teachers'!A23)</f>
        <v xml:space="preserve"> </v>
      </c>
      <c r="S23" s="123" t="str">
        <f>IF(ISBLANK('Skills &amp; Teachers'!F23),"",'Skills &amp; Teachers'!F23)</f>
        <v/>
      </c>
      <c r="T23" s="123" t="str">
        <f>IF(ISBLANK('Skills &amp; Teachers'!H23),"",'Skills &amp; Teachers'!H23)</f>
        <v/>
      </c>
      <c r="U23" s="123" t="str">
        <f>IF(ISBLANK('Skills &amp; Teachers'!K23),"",'Skills &amp; Teachers'!K23)</f>
        <v/>
      </c>
      <c r="V23" s="123" t="str">
        <f>IF(ISBLANK('Skills &amp; Teachers'!M23),"",'Skills &amp; Teachers'!M23)</f>
        <v/>
      </c>
      <c r="W23" s="123" t="str">
        <f>IF(ISBLANK('Skills &amp; Teachers'!O23),"",'Skills &amp; Teachers'!O23)</f>
        <v/>
      </c>
      <c r="X23" s="123" t="str">
        <f>IF(ISBLANK('Skills &amp; Teachers'!R23),"",'Skills &amp; Teachers'!R23)</f>
        <v/>
      </c>
      <c r="Y23" s="123" t="str">
        <f>IF(ISBLANK('Skills &amp; Teachers'!T23),"",'Skills &amp; Teachers'!T23)</f>
        <v/>
      </c>
      <c r="Z23" s="123" t="str">
        <f>IF(ISBLANK('Skills &amp; Teachers'!V23),"",'Skills &amp; Teachers'!V23)</f>
        <v/>
      </c>
      <c r="AA23" s="123" t="str">
        <f>IF(ISBLANK('Skills &amp; Teachers'!X23),"",'Skills &amp; Teachers'!X23)</f>
        <v/>
      </c>
      <c r="AB23" s="129" t="str">
        <f>IF(ISBLANK('Skills &amp; Teachers'!AA23),"",'Skills &amp; Teachers'!AA23)</f>
        <v/>
      </c>
    </row>
    <row r="24" spans="1:28" ht="15" customHeight="1" x14ac:dyDescent="0.2">
      <c r="A24" s="84"/>
      <c r="B24" s="80"/>
      <c r="C24" s="80"/>
      <c r="D24" s="80"/>
      <c r="E24" s="80"/>
      <c r="F24" s="80"/>
      <c r="G24" s="80"/>
      <c r="H24" s="80"/>
      <c r="I24" s="80"/>
      <c r="J24" s="80"/>
      <c r="K24" s="80"/>
      <c r="L24" s="80"/>
      <c r="M24" s="80"/>
      <c r="N24" s="80"/>
      <c r="O24" s="80"/>
      <c r="P24" s="80"/>
      <c r="R24" s="147" t="str">
        <f>IF(ISBLANK('Skills &amp; Teachers'!A24)," ",'Skills &amp; Teachers'!A24)</f>
        <v xml:space="preserve"> </v>
      </c>
      <c r="S24" s="123" t="str">
        <f>IF(ISBLANK('Skills &amp; Teachers'!F24),"",'Skills &amp; Teachers'!F24)</f>
        <v/>
      </c>
      <c r="T24" s="123" t="str">
        <f>IF(ISBLANK('Skills &amp; Teachers'!H24),"",'Skills &amp; Teachers'!H24)</f>
        <v/>
      </c>
      <c r="U24" s="123" t="str">
        <f>IF(ISBLANK('Skills &amp; Teachers'!K24),"",'Skills &amp; Teachers'!K24)</f>
        <v/>
      </c>
      <c r="V24" s="123" t="str">
        <f>IF(ISBLANK('Skills &amp; Teachers'!M24),"",'Skills &amp; Teachers'!M24)</f>
        <v/>
      </c>
      <c r="W24" s="123" t="str">
        <f>IF(ISBLANK('Skills &amp; Teachers'!O24),"",'Skills &amp; Teachers'!O24)</f>
        <v/>
      </c>
      <c r="X24" s="123" t="str">
        <f>IF(ISBLANK('Skills &amp; Teachers'!R24),"",'Skills &amp; Teachers'!R24)</f>
        <v/>
      </c>
      <c r="Y24" s="123" t="str">
        <f>IF(ISBLANK('Skills &amp; Teachers'!T24),"",'Skills &amp; Teachers'!T24)</f>
        <v/>
      </c>
      <c r="Z24" s="123" t="str">
        <f>IF(ISBLANK('Skills &amp; Teachers'!V24),"",'Skills &amp; Teachers'!V24)</f>
        <v/>
      </c>
      <c r="AA24" s="123" t="str">
        <f>IF(ISBLANK('Skills &amp; Teachers'!X24),"",'Skills &amp; Teachers'!X24)</f>
        <v/>
      </c>
      <c r="AB24" s="129" t="str">
        <f>IF(ISBLANK('Skills &amp; Teachers'!AA24),"",'Skills &amp; Teachers'!AA24)</f>
        <v/>
      </c>
    </row>
    <row r="25" spans="1:28" ht="15" customHeight="1" x14ac:dyDescent="0.2">
      <c r="R25" s="147" t="str">
        <f>IF(ISBLANK('Skills &amp; Teachers'!A25)," ",'Skills &amp; Teachers'!A25)</f>
        <v xml:space="preserve"> </v>
      </c>
      <c r="S25" s="123" t="str">
        <f>IF(ISBLANK('Skills &amp; Teachers'!F25),"",'Skills &amp; Teachers'!F25)</f>
        <v/>
      </c>
      <c r="T25" s="123" t="str">
        <f>IF(ISBLANK('Skills &amp; Teachers'!H25),"",'Skills &amp; Teachers'!H25)</f>
        <v/>
      </c>
      <c r="U25" s="123" t="str">
        <f>IF(ISBLANK('Skills &amp; Teachers'!K25),"",'Skills &amp; Teachers'!K25)</f>
        <v/>
      </c>
      <c r="V25" s="123" t="str">
        <f>IF(ISBLANK('Skills &amp; Teachers'!M25),"",'Skills &amp; Teachers'!M25)</f>
        <v/>
      </c>
      <c r="W25" s="123" t="str">
        <f>IF(ISBLANK('Skills &amp; Teachers'!O25),"",'Skills &amp; Teachers'!O25)</f>
        <v/>
      </c>
      <c r="X25" s="123" t="str">
        <f>IF(ISBLANK('Skills &amp; Teachers'!R25),"",'Skills &amp; Teachers'!R25)</f>
        <v/>
      </c>
      <c r="Y25" s="123" t="str">
        <f>IF(ISBLANK('Skills &amp; Teachers'!T25),"",'Skills &amp; Teachers'!T25)</f>
        <v/>
      </c>
      <c r="Z25" s="123" t="str">
        <f>IF(ISBLANK('Skills &amp; Teachers'!V25),"",'Skills &amp; Teachers'!V25)</f>
        <v/>
      </c>
      <c r="AA25" s="123" t="str">
        <f>IF(ISBLANK('Skills &amp; Teachers'!X25),"",'Skills &amp; Teachers'!X25)</f>
        <v/>
      </c>
      <c r="AB25" s="129" t="str">
        <f>IF(ISBLANK('Skills &amp; Teachers'!AA25),"",'Skills &amp; Teachers'!AA25)</f>
        <v/>
      </c>
    </row>
    <row r="26" spans="1:28" ht="15" customHeight="1" x14ac:dyDescent="0.2">
      <c r="A26" s="85" t="s">
        <v>93</v>
      </c>
      <c r="B26" s="80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R26" s="147" t="str">
        <f>IF(ISBLANK('Skills &amp; Teachers'!A26)," ",'Skills &amp; Teachers'!A26)</f>
        <v xml:space="preserve"> </v>
      </c>
      <c r="S26" s="123" t="str">
        <f>IF(ISBLANK('Skills &amp; Teachers'!F26),"",'Skills &amp; Teachers'!F26)</f>
        <v/>
      </c>
      <c r="T26" s="123" t="str">
        <f>IF(ISBLANK('Skills &amp; Teachers'!H26),"",'Skills &amp; Teachers'!H26)</f>
        <v/>
      </c>
      <c r="U26" s="123" t="str">
        <f>IF(ISBLANK('Skills &amp; Teachers'!K26),"",'Skills &amp; Teachers'!K26)</f>
        <v/>
      </c>
      <c r="V26" s="123" t="str">
        <f>IF(ISBLANK('Skills &amp; Teachers'!M26),"",'Skills &amp; Teachers'!M26)</f>
        <v/>
      </c>
      <c r="W26" s="123" t="str">
        <f>IF(ISBLANK('Skills &amp; Teachers'!O26),"",'Skills &amp; Teachers'!O26)</f>
        <v/>
      </c>
      <c r="X26" s="123" t="str">
        <f>IF(ISBLANK('Skills &amp; Teachers'!R26),"",'Skills &amp; Teachers'!R26)</f>
        <v/>
      </c>
      <c r="Y26" s="123" t="str">
        <f>IF(ISBLANK('Skills &amp; Teachers'!T26),"",'Skills &amp; Teachers'!T26)</f>
        <v/>
      </c>
      <c r="Z26" s="123" t="str">
        <f>IF(ISBLANK('Skills &amp; Teachers'!V26),"",'Skills &amp; Teachers'!V26)</f>
        <v/>
      </c>
      <c r="AA26" s="123" t="str">
        <f>IF(ISBLANK('Skills &amp; Teachers'!X26),"",'Skills &amp; Teachers'!X26)</f>
        <v/>
      </c>
      <c r="AB26" s="129" t="str">
        <f>IF(ISBLANK('Skills &amp; Teachers'!AA26),"",'Skills &amp; Teachers'!AA26)</f>
        <v/>
      </c>
    </row>
    <row r="27" spans="1:28" ht="15" customHeight="1" x14ac:dyDescent="0.2">
      <c r="A27" s="84"/>
      <c r="B27" s="80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R27" s="147" t="str">
        <f>IF(ISBLANK('Skills &amp; Teachers'!A27)," ",'Skills &amp; Teachers'!A27)</f>
        <v xml:space="preserve"> </v>
      </c>
      <c r="S27" s="123" t="str">
        <f>IF(ISBLANK('Skills &amp; Teachers'!F27),"",'Skills &amp; Teachers'!F27)</f>
        <v/>
      </c>
      <c r="T27" s="123" t="str">
        <f>IF(ISBLANK('Skills &amp; Teachers'!H27),"",'Skills &amp; Teachers'!H27)</f>
        <v/>
      </c>
      <c r="U27" s="123" t="str">
        <f>IF(ISBLANK('Skills &amp; Teachers'!K27),"",'Skills &amp; Teachers'!K27)</f>
        <v/>
      </c>
      <c r="V27" s="123" t="str">
        <f>IF(ISBLANK('Skills &amp; Teachers'!M27),"",'Skills &amp; Teachers'!M27)</f>
        <v/>
      </c>
      <c r="W27" s="123" t="str">
        <f>IF(ISBLANK('Skills &amp; Teachers'!O27),"",'Skills &amp; Teachers'!O27)</f>
        <v/>
      </c>
      <c r="X27" s="123" t="str">
        <f>IF(ISBLANK('Skills &amp; Teachers'!R27),"",'Skills &amp; Teachers'!R27)</f>
        <v/>
      </c>
      <c r="Y27" s="123" t="str">
        <f>IF(ISBLANK('Skills &amp; Teachers'!T27),"",'Skills &amp; Teachers'!T27)</f>
        <v/>
      </c>
      <c r="Z27" s="123" t="str">
        <f>IF(ISBLANK('Skills &amp; Teachers'!V27),"",'Skills &amp; Teachers'!V27)</f>
        <v/>
      </c>
      <c r="AA27" s="123" t="str">
        <f>IF(ISBLANK('Skills &amp; Teachers'!X27),"",'Skills &amp; Teachers'!X27)</f>
        <v/>
      </c>
      <c r="AB27" s="129" t="str">
        <f>IF(ISBLANK('Skills &amp; Teachers'!AA27),"",'Skills &amp; Teachers'!AA27)</f>
        <v/>
      </c>
    </row>
    <row r="28" spans="1:28" ht="15" customHeight="1" x14ac:dyDescent="0.2">
      <c r="A28" s="84"/>
      <c r="B28" s="80"/>
      <c r="C28" s="80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80"/>
      <c r="P28" s="80"/>
      <c r="R28" s="147" t="str">
        <f>IF(ISBLANK('Skills &amp; Teachers'!A28)," ",'Skills &amp; Teachers'!A28)</f>
        <v xml:space="preserve"> </v>
      </c>
      <c r="S28" s="123" t="str">
        <f>IF(ISBLANK('Skills &amp; Teachers'!F28),"",'Skills &amp; Teachers'!F28)</f>
        <v/>
      </c>
      <c r="T28" s="123" t="str">
        <f>IF(ISBLANK('Skills &amp; Teachers'!H28),"",'Skills &amp; Teachers'!H28)</f>
        <v/>
      </c>
      <c r="U28" s="123" t="str">
        <f>IF(ISBLANK('Skills &amp; Teachers'!K28),"",'Skills &amp; Teachers'!K28)</f>
        <v/>
      </c>
      <c r="V28" s="123" t="str">
        <f>IF(ISBLANK('Skills &amp; Teachers'!M28),"",'Skills &amp; Teachers'!M28)</f>
        <v/>
      </c>
      <c r="W28" s="123" t="str">
        <f>IF(ISBLANK('Skills &amp; Teachers'!O28),"",'Skills &amp; Teachers'!O28)</f>
        <v/>
      </c>
      <c r="X28" s="123" t="str">
        <f>IF(ISBLANK('Skills &amp; Teachers'!R28),"",'Skills &amp; Teachers'!R28)</f>
        <v/>
      </c>
      <c r="Y28" s="123" t="str">
        <f>IF(ISBLANK('Skills &amp; Teachers'!T28),"",'Skills &amp; Teachers'!T28)</f>
        <v/>
      </c>
      <c r="Z28" s="123" t="str">
        <f>IF(ISBLANK('Skills &amp; Teachers'!V28),"",'Skills &amp; Teachers'!V28)</f>
        <v/>
      </c>
      <c r="AA28" s="123" t="str">
        <f>IF(ISBLANK('Skills &amp; Teachers'!X28),"",'Skills &amp; Teachers'!X28)</f>
        <v/>
      </c>
      <c r="AB28" s="129" t="str">
        <f>IF(ISBLANK('Skills &amp; Teachers'!AA28),"",'Skills &amp; Teachers'!AA28)</f>
        <v/>
      </c>
    </row>
    <row r="29" spans="1:28" ht="15" customHeight="1" x14ac:dyDescent="0.2">
      <c r="A29" s="84"/>
      <c r="B29" s="80"/>
      <c r="C29" s="80"/>
      <c r="D29" s="80"/>
      <c r="E29" s="80"/>
      <c r="F29" s="80"/>
      <c r="G29" s="80"/>
      <c r="H29" s="80"/>
      <c r="I29" s="80"/>
      <c r="J29" s="80"/>
      <c r="K29" s="80"/>
      <c r="L29" s="80"/>
      <c r="M29" s="80"/>
      <c r="N29" s="80"/>
      <c r="O29" s="80"/>
      <c r="P29" s="80"/>
      <c r="R29" s="147" t="str">
        <f>IF(ISBLANK('Skills &amp; Teachers'!A29)," ",'Skills &amp; Teachers'!A29)</f>
        <v xml:space="preserve"> </v>
      </c>
      <c r="S29" s="123" t="str">
        <f>IF(ISBLANK('Skills &amp; Teachers'!F29),"",'Skills &amp; Teachers'!F29)</f>
        <v/>
      </c>
      <c r="T29" s="123" t="str">
        <f>IF(ISBLANK('Skills &amp; Teachers'!H29),"",'Skills &amp; Teachers'!H29)</f>
        <v/>
      </c>
      <c r="U29" s="123" t="str">
        <f>IF(ISBLANK('Skills &amp; Teachers'!K29),"",'Skills &amp; Teachers'!K29)</f>
        <v/>
      </c>
      <c r="V29" s="123" t="str">
        <f>IF(ISBLANK('Skills &amp; Teachers'!M29),"",'Skills &amp; Teachers'!M29)</f>
        <v/>
      </c>
      <c r="W29" s="123" t="str">
        <f>IF(ISBLANK('Skills &amp; Teachers'!O29),"",'Skills &amp; Teachers'!O29)</f>
        <v/>
      </c>
      <c r="X29" s="123" t="str">
        <f>IF(ISBLANK('Skills &amp; Teachers'!R29),"",'Skills &amp; Teachers'!R29)</f>
        <v/>
      </c>
      <c r="Y29" s="123" t="str">
        <f>IF(ISBLANK('Skills &amp; Teachers'!T29),"",'Skills &amp; Teachers'!T29)</f>
        <v/>
      </c>
      <c r="Z29" s="123" t="str">
        <f>IF(ISBLANK('Skills &amp; Teachers'!V29),"",'Skills &amp; Teachers'!V29)</f>
        <v/>
      </c>
      <c r="AA29" s="123" t="str">
        <f>IF(ISBLANK('Skills &amp; Teachers'!X29),"",'Skills &amp; Teachers'!X29)</f>
        <v/>
      </c>
      <c r="AB29" s="129" t="str">
        <f>IF(ISBLANK('Skills &amp; Teachers'!AA29),"",'Skills &amp; Teachers'!AA29)</f>
        <v/>
      </c>
    </row>
    <row r="30" spans="1:28" ht="15" customHeight="1" x14ac:dyDescent="0.2">
      <c r="A30" s="84"/>
      <c r="B30" s="80"/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R30" s="147" t="str">
        <f>IF(ISBLANK('Skills &amp; Teachers'!A30)," ",'Skills &amp; Teachers'!A30)</f>
        <v xml:space="preserve"> </v>
      </c>
      <c r="S30" s="123" t="str">
        <f>IF(ISBLANK('Skills &amp; Teachers'!F30),"",'Skills &amp; Teachers'!F30)</f>
        <v/>
      </c>
      <c r="T30" s="123" t="str">
        <f>IF(ISBLANK('Skills &amp; Teachers'!H30),"",'Skills &amp; Teachers'!H30)</f>
        <v/>
      </c>
      <c r="U30" s="123" t="str">
        <f>IF(ISBLANK('Skills &amp; Teachers'!K30),"",'Skills &amp; Teachers'!K30)</f>
        <v/>
      </c>
      <c r="V30" s="123" t="str">
        <f>IF(ISBLANK('Skills &amp; Teachers'!M30),"",'Skills &amp; Teachers'!M30)</f>
        <v/>
      </c>
      <c r="W30" s="123" t="str">
        <f>IF(ISBLANK('Skills &amp; Teachers'!O30),"",'Skills &amp; Teachers'!O30)</f>
        <v/>
      </c>
      <c r="X30" s="123" t="str">
        <f>IF(ISBLANK('Skills &amp; Teachers'!R30),"",'Skills &amp; Teachers'!R30)</f>
        <v/>
      </c>
      <c r="Y30" s="123" t="str">
        <f>IF(ISBLANK('Skills &amp; Teachers'!T30),"",'Skills &amp; Teachers'!T30)</f>
        <v/>
      </c>
      <c r="Z30" s="123" t="str">
        <f>IF(ISBLANK('Skills &amp; Teachers'!V30),"",'Skills &amp; Teachers'!V30)</f>
        <v/>
      </c>
      <c r="AA30" s="123" t="str">
        <f>IF(ISBLANK('Skills &amp; Teachers'!X30),"",'Skills &amp; Teachers'!X30)</f>
        <v/>
      </c>
      <c r="AB30" s="129" t="str">
        <f>IF(ISBLANK('Skills &amp; Teachers'!AA30),"",'Skills &amp; Teachers'!AA30)</f>
        <v/>
      </c>
    </row>
    <row r="31" spans="1:28" ht="15" customHeight="1" x14ac:dyDescent="0.2">
      <c r="A31" s="84"/>
      <c r="B31" s="80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R31" s="147" t="str">
        <f>IF(ISBLANK('Skills &amp; Teachers'!A31)," ",'Skills &amp; Teachers'!A31)</f>
        <v xml:space="preserve"> </v>
      </c>
      <c r="S31" s="123" t="str">
        <f>IF(ISBLANK('Skills &amp; Teachers'!F31),"",'Skills &amp; Teachers'!F31)</f>
        <v/>
      </c>
      <c r="T31" s="123" t="str">
        <f>IF(ISBLANK('Skills &amp; Teachers'!H31),"",'Skills &amp; Teachers'!H31)</f>
        <v/>
      </c>
      <c r="U31" s="123" t="str">
        <f>IF(ISBLANK('Skills &amp; Teachers'!K31),"",'Skills &amp; Teachers'!K31)</f>
        <v/>
      </c>
      <c r="V31" s="123" t="str">
        <f>IF(ISBLANK('Skills &amp; Teachers'!M31),"",'Skills &amp; Teachers'!M31)</f>
        <v/>
      </c>
      <c r="W31" s="123" t="str">
        <f>IF(ISBLANK('Skills &amp; Teachers'!O31),"",'Skills &amp; Teachers'!O31)</f>
        <v/>
      </c>
      <c r="X31" s="123" t="str">
        <f>IF(ISBLANK('Skills &amp; Teachers'!R31),"",'Skills &amp; Teachers'!R31)</f>
        <v/>
      </c>
      <c r="Y31" s="123" t="str">
        <f>IF(ISBLANK('Skills &amp; Teachers'!T31),"",'Skills &amp; Teachers'!T31)</f>
        <v/>
      </c>
      <c r="Z31" s="123" t="str">
        <f>IF(ISBLANK('Skills &amp; Teachers'!V31),"",'Skills &amp; Teachers'!V31)</f>
        <v/>
      </c>
      <c r="AA31" s="123" t="str">
        <f>IF(ISBLANK('Skills &amp; Teachers'!X31),"",'Skills &amp; Teachers'!X31)</f>
        <v/>
      </c>
      <c r="AB31" s="129" t="str">
        <f>IF(ISBLANK('Skills &amp; Teachers'!AA31),"",'Skills &amp; Teachers'!AA31)</f>
        <v/>
      </c>
    </row>
    <row r="32" spans="1:28" ht="15" customHeight="1" x14ac:dyDescent="0.2">
      <c r="R32" s="147" t="str">
        <f>IF(ISBLANK('Skills &amp; Teachers'!A32)," ",'Skills &amp; Teachers'!A32)</f>
        <v xml:space="preserve"> </v>
      </c>
      <c r="S32" s="123" t="str">
        <f>IF(ISBLANK('Skills &amp; Teachers'!F32),"",'Skills &amp; Teachers'!F32)</f>
        <v/>
      </c>
      <c r="T32" s="123" t="str">
        <f>IF(ISBLANK('Skills &amp; Teachers'!H32),"",'Skills &amp; Teachers'!H32)</f>
        <v/>
      </c>
      <c r="U32" s="123" t="str">
        <f>IF(ISBLANK('Skills &amp; Teachers'!K32),"",'Skills &amp; Teachers'!K32)</f>
        <v/>
      </c>
      <c r="V32" s="123" t="str">
        <f>IF(ISBLANK('Skills &amp; Teachers'!M32),"",'Skills &amp; Teachers'!M32)</f>
        <v/>
      </c>
      <c r="W32" s="123" t="str">
        <f>IF(ISBLANK('Skills &amp; Teachers'!O32),"",'Skills &amp; Teachers'!O32)</f>
        <v/>
      </c>
      <c r="X32" s="123" t="str">
        <f>IF(ISBLANK('Skills &amp; Teachers'!R32),"",'Skills &amp; Teachers'!R32)</f>
        <v/>
      </c>
      <c r="Y32" s="123" t="str">
        <f>IF(ISBLANK('Skills &amp; Teachers'!T32),"",'Skills &amp; Teachers'!T32)</f>
        <v/>
      </c>
      <c r="Z32" s="123" t="str">
        <f>IF(ISBLANK('Skills &amp; Teachers'!V32),"",'Skills &amp; Teachers'!V32)</f>
        <v/>
      </c>
      <c r="AA32" s="123" t="str">
        <f>IF(ISBLANK('Skills &amp; Teachers'!X32),"",'Skills &amp; Teachers'!X32)</f>
        <v/>
      </c>
      <c r="AB32" s="129" t="str">
        <f>IF(ISBLANK('Skills &amp; Teachers'!AA32),"",'Skills &amp; Teachers'!AA32)</f>
        <v/>
      </c>
    </row>
    <row r="33" spans="1:28" ht="15" customHeight="1" x14ac:dyDescent="0.2">
      <c r="A33" s="86" t="s">
        <v>94</v>
      </c>
      <c r="B33" s="80"/>
      <c r="C33" s="80"/>
      <c r="D33" s="80"/>
      <c r="E33" s="80"/>
      <c r="F33" s="80"/>
      <c r="G33" s="80"/>
      <c r="H33" s="80"/>
      <c r="I33" s="80"/>
      <c r="J33" s="80"/>
      <c r="K33" s="80"/>
      <c r="L33" s="80"/>
      <c r="M33" s="80"/>
      <c r="N33" s="80"/>
      <c r="O33" s="80"/>
      <c r="P33" s="80"/>
      <c r="R33" s="147" t="str">
        <f>IF(ISBLANK('Skills &amp; Teachers'!A33)," ",'Skills &amp; Teachers'!A33)</f>
        <v xml:space="preserve"> </v>
      </c>
      <c r="S33" s="123" t="str">
        <f>IF(ISBLANK('Skills &amp; Teachers'!F33),"",'Skills &amp; Teachers'!F33)</f>
        <v/>
      </c>
      <c r="T33" s="123" t="str">
        <f>IF(ISBLANK('Skills &amp; Teachers'!H33),"",'Skills &amp; Teachers'!H33)</f>
        <v/>
      </c>
      <c r="U33" s="123" t="str">
        <f>IF(ISBLANK('Skills &amp; Teachers'!K33),"",'Skills &amp; Teachers'!K33)</f>
        <v/>
      </c>
      <c r="V33" s="123" t="str">
        <f>IF(ISBLANK('Skills &amp; Teachers'!M33),"",'Skills &amp; Teachers'!M33)</f>
        <v/>
      </c>
      <c r="W33" s="123" t="str">
        <f>IF(ISBLANK('Skills &amp; Teachers'!O33),"",'Skills &amp; Teachers'!O33)</f>
        <v/>
      </c>
      <c r="X33" s="123" t="str">
        <f>IF(ISBLANK('Skills &amp; Teachers'!R33),"",'Skills &amp; Teachers'!R33)</f>
        <v/>
      </c>
      <c r="Y33" s="123" t="str">
        <f>IF(ISBLANK('Skills &amp; Teachers'!T33),"",'Skills &amp; Teachers'!T33)</f>
        <v/>
      </c>
      <c r="Z33" s="123" t="str">
        <f>IF(ISBLANK('Skills &amp; Teachers'!V33),"",'Skills &amp; Teachers'!V33)</f>
        <v/>
      </c>
      <c r="AA33" s="123" t="str">
        <f>IF(ISBLANK('Skills &amp; Teachers'!X33),"",'Skills &amp; Teachers'!X33)</f>
        <v/>
      </c>
      <c r="AB33" s="129" t="str">
        <f>IF(ISBLANK('Skills &amp; Teachers'!AA33),"",'Skills &amp; Teachers'!AA33)</f>
        <v/>
      </c>
    </row>
    <row r="34" spans="1:28" ht="15" customHeight="1" x14ac:dyDescent="0.2">
      <c r="A34" s="87">
        <v>1</v>
      </c>
      <c r="B34" s="80"/>
      <c r="C34" s="80"/>
      <c r="D34" s="80"/>
      <c r="E34" s="80"/>
      <c r="F34" s="80"/>
      <c r="G34" s="80"/>
      <c r="H34" s="80"/>
      <c r="I34" s="80"/>
      <c r="J34" s="80"/>
      <c r="K34" s="80"/>
      <c r="L34" s="80"/>
      <c r="M34" s="80"/>
      <c r="N34" s="80"/>
      <c r="O34" s="80"/>
      <c r="P34" s="80"/>
      <c r="R34" s="147" t="str">
        <f>IF(ISBLANK('Skills &amp; Teachers'!A34)," ",'Skills &amp; Teachers'!A34)</f>
        <v xml:space="preserve"> </v>
      </c>
      <c r="S34" s="123" t="str">
        <f>IF(ISBLANK('Skills &amp; Teachers'!F34),"",'Skills &amp; Teachers'!F34)</f>
        <v/>
      </c>
      <c r="T34" s="123" t="str">
        <f>IF(ISBLANK('Skills &amp; Teachers'!H34),"",'Skills &amp; Teachers'!H34)</f>
        <v/>
      </c>
      <c r="U34" s="123" t="str">
        <f>IF(ISBLANK('Skills &amp; Teachers'!K34),"",'Skills &amp; Teachers'!K34)</f>
        <v/>
      </c>
      <c r="V34" s="123" t="str">
        <f>IF(ISBLANK('Skills &amp; Teachers'!M34),"",'Skills &amp; Teachers'!M34)</f>
        <v/>
      </c>
      <c r="W34" s="123" t="str">
        <f>IF(ISBLANK('Skills &amp; Teachers'!O34),"",'Skills &amp; Teachers'!O34)</f>
        <v/>
      </c>
      <c r="X34" s="123" t="str">
        <f>IF(ISBLANK('Skills &amp; Teachers'!R34),"",'Skills &amp; Teachers'!R34)</f>
        <v/>
      </c>
      <c r="Y34" s="123" t="str">
        <f>IF(ISBLANK('Skills &amp; Teachers'!T34),"",'Skills &amp; Teachers'!T34)</f>
        <v/>
      </c>
      <c r="Z34" s="123" t="str">
        <f>IF(ISBLANK('Skills &amp; Teachers'!V34),"",'Skills &amp; Teachers'!V34)</f>
        <v/>
      </c>
      <c r="AA34" s="123" t="str">
        <f>IF(ISBLANK('Skills &amp; Teachers'!X34),"",'Skills &amp; Teachers'!X34)</f>
        <v/>
      </c>
      <c r="AB34" s="129" t="str">
        <f>IF(ISBLANK('Skills &amp; Teachers'!AA34),"",'Skills &amp; Teachers'!AA34)</f>
        <v/>
      </c>
    </row>
    <row r="35" spans="1:28" ht="15" customHeight="1" x14ac:dyDescent="0.2">
      <c r="A35" s="87">
        <v>2</v>
      </c>
      <c r="B35" s="80"/>
      <c r="C35" s="80"/>
      <c r="D35" s="80"/>
      <c r="E35" s="80"/>
      <c r="F35" s="80"/>
      <c r="G35" s="80"/>
      <c r="H35" s="80"/>
      <c r="I35" s="80"/>
      <c r="J35" s="80"/>
      <c r="K35" s="80"/>
      <c r="L35" s="80"/>
      <c r="M35" s="80"/>
      <c r="N35" s="80"/>
      <c r="O35" s="80"/>
      <c r="P35" s="80"/>
      <c r="R35" s="147" t="str">
        <f>IF(ISBLANK('Skills &amp; Teachers'!A35)," ",'Skills &amp; Teachers'!A35)</f>
        <v xml:space="preserve"> </v>
      </c>
      <c r="S35" s="123" t="str">
        <f>IF(ISBLANK('Skills &amp; Teachers'!F35),"",'Skills &amp; Teachers'!F35)</f>
        <v/>
      </c>
      <c r="T35" s="123" t="str">
        <f>IF(ISBLANK('Skills &amp; Teachers'!H35),"",'Skills &amp; Teachers'!H35)</f>
        <v/>
      </c>
      <c r="U35" s="123" t="str">
        <f>IF(ISBLANK('Skills &amp; Teachers'!K35),"",'Skills &amp; Teachers'!K35)</f>
        <v/>
      </c>
      <c r="V35" s="123" t="str">
        <f>IF(ISBLANK('Skills &amp; Teachers'!M35),"",'Skills &amp; Teachers'!M35)</f>
        <v/>
      </c>
      <c r="W35" s="123" t="str">
        <f>IF(ISBLANK('Skills &amp; Teachers'!O35),"",'Skills &amp; Teachers'!O35)</f>
        <v/>
      </c>
      <c r="X35" s="123" t="str">
        <f>IF(ISBLANK('Skills &amp; Teachers'!R35),"",'Skills &amp; Teachers'!R35)</f>
        <v/>
      </c>
      <c r="Y35" s="123" t="str">
        <f>IF(ISBLANK('Skills &amp; Teachers'!T35),"",'Skills &amp; Teachers'!T35)</f>
        <v/>
      </c>
      <c r="Z35" s="123" t="str">
        <f>IF(ISBLANK('Skills &amp; Teachers'!V35),"",'Skills &amp; Teachers'!V35)</f>
        <v/>
      </c>
      <c r="AA35" s="123" t="str">
        <f>IF(ISBLANK('Skills &amp; Teachers'!X35),"",'Skills &amp; Teachers'!X35)</f>
        <v/>
      </c>
      <c r="AB35" s="129" t="str">
        <f>IF(ISBLANK('Skills &amp; Teachers'!AA35),"",'Skills &amp; Teachers'!AA35)</f>
        <v/>
      </c>
    </row>
    <row r="36" spans="1:28" ht="15" customHeight="1" x14ac:dyDescent="0.2">
      <c r="A36" s="87">
        <v>3</v>
      </c>
      <c r="B36" s="80"/>
      <c r="C36" s="80"/>
      <c r="D36" s="80"/>
      <c r="E36" s="80"/>
      <c r="F36" s="80"/>
      <c r="G36" s="80"/>
      <c r="H36" s="80"/>
      <c r="I36" s="80"/>
      <c r="J36" s="80"/>
      <c r="K36" s="80"/>
      <c r="L36" s="80"/>
      <c r="M36" s="80"/>
      <c r="N36" s="80"/>
      <c r="O36" s="80"/>
      <c r="P36" s="80"/>
      <c r="R36" s="148" t="str">
        <f>IF(ISBLANK('Skills &amp; Teachers'!A36)," ",'Skills &amp; Teachers'!A36)</f>
        <v xml:space="preserve"> </v>
      </c>
      <c r="S36" s="130" t="str">
        <f>IF(ISBLANK('Skills &amp; Teachers'!F36),"",'Skills &amp; Teachers'!F36)</f>
        <v/>
      </c>
      <c r="T36" s="130" t="str">
        <f>IF(ISBLANK('Skills &amp; Teachers'!H36),"",'Skills &amp; Teachers'!H36)</f>
        <v/>
      </c>
      <c r="U36" s="130" t="str">
        <f>IF(ISBLANK('Skills &amp; Teachers'!K36),"",'Skills &amp; Teachers'!K36)</f>
        <v/>
      </c>
      <c r="V36" s="130" t="str">
        <f>IF(ISBLANK('Skills &amp; Teachers'!M36),"",'Skills &amp; Teachers'!M36)</f>
        <v/>
      </c>
      <c r="W36" s="130" t="str">
        <f>IF(ISBLANK('Skills &amp; Teachers'!O36),"",'Skills &amp; Teachers'!O36)</f>
        <v/>
      </c>
      <c r="X36" s="130" t="str">
        <f>IF(ISBLANK('Skills &amp; Teachers'!R36),"",'Skills &amp; Teachers'!R36)</f>
        <v/>
      </c>
      <c r="Y36" s="130" t="str">
        <f>IF(ISBLANK('Skills &amp; Teachers'!T36),"",'Skills &amp; Teachers'!T36)</f>
        <v/>
      </c>
      <c r="Z36" s="130" t="str">
        <f>IF(ISBLANK('Skills &amp; Teachers'!V36),"",'Skills &amp; Teachers'!V36)</f>
        <v/>
      </c>
      <c r="AA36" s="130" t="str">
        <f>IF(ISBLANK('Skills &amp; Teachers'!X36),"",'Skills &amp; Teachers'!X36)</f>
        <v/>
      </c>
      <c r="AB36" s="131" t="str">
        <f>IF(ISBLANK('Skills &amp; Teachers'!AA36),"",'Skills &amp; Teachers'!AA36)</f>
        <v/>
      </c>
    </row>
    <row r="37" spans="1:28" ht="15" customHeight="1" x14ac:dyDescent="0.2">
      <c r="AA37" s="60"/>
    </row>
    <row r="38" spans="1:28" ht="15" customHeight="1" x14ac:dyDescent="0.2">
      <c r="A38" s="88" t="s">
        <v>0</v>
      </c>
      <c r="B38" s="89"/>
      <c r="C38" s="80"/>
      <c r="D38" s="80"/>
      <c r="E38" s="80"/>
      <c r="F38" s="80"/>
      <c r="G38" s="80"/>
      <c r="H38" s="80"/>
      <c r="J38" s="91" t="s">
        <v>95</v>
      </c>
      <c r="K38" s="80"/>
      <c r="L38" s="80"/>
      <c r="M38" s="80"/>
      <c r="N38" s="85">
        <v>0</v>
      </c>
      <c r="O38" s="80"/>
      <c r="R38" s="140" t="s">
        <v>11</v>
      </c>
      <c r="S38" s="141" t="s">
        <v>12</v>
      </c>
      <c r="T38" s="136"/>
      <c r="U38" s="136"/>
      <c r="V38" s="136"/>
      <c r="W38" s="136"/>
      <c r="X38" s="136"/>
      <c r="Y38" s="136"/>
      <c r="Z38" s="136"/>
      <c r="AA38" s="136"/>
      <c r="AB38" s="137"/>
    </row>
    <row r="39" spans="1:28" ht="15" customHeight="1" x14ac:dyDescent="0.2">
      <c r="A39" s="90" t="s">
        <v>96</v>
      </c>
      <c r="B39" s="89"/>
      <c r="C39" s="80"/>
      <c r="D39" s="80"/>
      <c r="E39" s="80"/>
      <c r="F39" s="80"/>
      <c r="G39" s="80"/>
      <c r="H39" s="80"/>
      <c r="J39" s="91" t="s">
        <v>97</v>
      </c>
      <c r="K39" s="80"/>
      <c r="L39" s="80"/>
      <c r="M39" s="80"/>
      <c r="N39" s="91">
        <v>20</v>
      </c>
      <c r="O39" s="80"/>
      <c r="R39" s="146" t="str">
        <f>IF(ISBLANK('Skills &amp; Teachers'!A39)," ",'Skills &amp; Teachers'!A39)</f>
        <v xml:space="preserve"> </v>
      </c>
      <c r="S39" s="138" t="str">
        <f>IF(ISBLANK('Skills &amp; Teachers'!F39),"",'Skills &amp; Teachers'!F39)</f>
        <v/>
      </c>
      <c r="T39" s="138" t="str">
        <f>IF(ISBLANK('Skills &amp; Teachers'!H39),"",'Skills &amp; Teachers'!H39)</f>
        <v/>
      </c>
      <c r="U39" s="138" t="str">
        <f>IF(ISBLANK('Skills &amp; Teachers'!K39),"",'Skills &amp; Teachers'!K39)</f>
        <v/>
      </c>
      <c r="V39" s="138" t="str">
        <f>IF(ISBLANK('Skills &amp; Teachers'!M39),"",'Skills &amp; Teachers'!M39)</f>
        <v/>
      </c>
      <c r="W39" s="138" t="str">
        <f>IF(ISBLANK('Skills &amp; Teachers'!O39),"",'Skills &amp; Teachers'!O39)</f>
        <v/>
      </c>
      <c r="X39" s="138" t="str">
        <f>IF(ISBLANK('Skills &amp; Teachers'!R39),"",'Skills &amp; Teachers'!R39)</f>
        <v/>
      </c>
      <c r="Y39" s="138" t="str">
        <f>IF(ISBLANK('Skills &amp; Teachers'!T39),"",'Skills &amp; Teachers'!T39)</f>
        <v/>
      </c>
      <c r="Z39" s="138" t="str">
        <f>IF(ISBLANK('Skills &amp; Teachers'!V39),"",'Skills &amp; Teachers'!V39)</f>
        <v/>
      </c>
      <c r="AA39" s="138" t="str">
        <f>IF(ISBLANK('Skills &amp; Teachers'!X39),"",'Skills &amp; Teachers'!X39)</f>
        <v/>
      </c>
      <c r="AB39" s="139" t="str">
        <f>IF(ISBLANK('Skills &amp; Teachers'!AA39),"",'Skills &amp; Teachers'!AA39)</f>
        <v/>
      </c>
    </row>
    <row r="40" spans="1:28" ht="15" customHeight="1" x14ac:dyDescent="0.2">
      <c r="A40" s="90" t="s">
        <v>98</v>
      </c>
      <c r="B40" s="89"/>
      <c r="C40" s="80"/>
      <c r="D40" s="80"/>
      <c r="E40" s="80"/>
      <c r="F40" s="80"/>
      <c r="G40" s="80"/>
      <c r="H40" s="80"/>
      <c r="J40" s="85" t="s">
        <v>99</v>
      </c>
      <c r="K40" s="80"/>
      <c r="L40" s="80"/>
      <c r="M40" s="80"/>
      <c r="N40" s="85">
        <v>0</v>
      </c>
      <c r="O40" s="80"/>
      <c r="R40" s="147" t="str">
        <f>IF(ISBLANK('Skills &amp; Teachers'!A40)," ",'Skills &amp; Teachers'!A40)</f>
        <v xml:space="preserve"> </v>
      </c>
      <c r="S40" s="123" t="str">
        <f>IF(ISBLANK('Skills &amp; Teachers'!F40),"",'Skills &amp; Teachers'!F40)</f>
        <v/>
      </c>
      <c r="T40" s="123" t="str">
        <f>IF(ISBLANK('Skills &amp; Teachers'!H40),"",'Skills &amp; Teachers'!H40)</f>
        <v/>
      </c>
      <c r="U40" s="123" t="str">
        <f>IF(ISBLANK('Skills &amp; Teachers'!K40),"",'Skills &amp; Teachers'!K40)</f>
        <v/>
      </c>
      <c r="V40" s="123" t="str">
        <f>IF(ISBLANK('Skills &amp; Teachers'!M40),"",'Skills &amp; Teachers'!M40)</f>
        <v/>
      </c>
      <c r="W40" s="123" t="str">
        <f>IF(ISBLANK('Skills &amp; Teachers'!O40),"",'Skills &amp; Teachers'!O40)</f>
        <v/>
      </c>
      <c r="X40" s="123" t="str">
        <f>IF(ISBLANK('Skills &amp; Teachers'!R40),"",'Skills &amp; Teachers'!R40)</f>
        <v/>
      </c>
      <c r="Y40" s="123" t="str">
        <f>IF(ISBLANK('Skills &amp; Teachers'!T40),"",'Skills &amp; Teachers'!T40)</f>
        <v/>
      </c>
      <c r="Z40" s="123" t="str">
        <f>IF(ISBLANK('Skills &amp; Teachers'!V40),"",'Skills &amp; Teachers'!V40)</f>
        <v/>
      </c>
      <c r="AA40" s="123" t="str">
        <f>IF(ISBLANK('Skills &amp; Teachers'!X40),"",'Skills &amp; Teachers'!X40)</f>
        <v/>
      </c>
      <c r="AB40" s="129" t="str">
        <f>IF(ISBLANK('Skills &amp; Teachers'!AA40),"",'Skills &amp; Teachers'!AA40)</f>
        <v/>
      </c>
    </row>
    <row r="41" spans="1:28" ht="15" customHeight="1" x14ac:dyDescent="0.2">
      <c r="A41" s="90" t="s">
        <v>100</v>
      </c>
      <c r="B41" s="89"/>
      <c r="C41" s="80"/>
      <c r="D41" s="80"/>
      <c r="E41" s="80"/>
      <c r="F41" s="80"/>
      <c r="G41" s="80"/>
      <c r="H41" s="80"/>
      <c r="J41" s="85" t="s">
        <v>101</v>
      </c>
      <c r="K41" s="80"/>
      <c r="L41" s="80"/>
      <c r="M41" s="80"/>
      <c r="N41" s="85">
        <v>0</v>
      </c>
      <c r="O41" s="80"/>
      <c r="Q41" s="21"/>
      <c r="R41" s="147" t="str">
        <f>IF(ISBLANK('Skills &amp; Teachers'!A41)," ",'Skills &amp; Teachers'!A41)</f>
        <v xml:space="preserve"> </v>
      </c>
      <c r="S41" s="123" t="str">
        <f>IF(ISBLANK('Skills &amp; Teachers'!F41),"",'Skills &amp; Teachers'!F41)</f>
        <v/>
      </c>
      <c r="T41" s="123" t="str">
        <f>IF(ISBLANK('Skills &amp; Teachers'!H41),"",'Skills &amp; Teachers'!H41)</f>
        <v/>
      </c>
      <c r="U41" s="123" t="str">
        <f>IF(ISBLANK('Skills &amp; Teachers'!K41),"",'Skills &amp; Teachers'!K41)</f>
        <v/>
      </c>
      <c r="V41" s="123" t="str">
        <f>IF(ISBLANK('Skills &amp; Teachers'!M41),"",'Skills &amp; Teachers'!M41)</f>
        <v/>
      </c>
      <c r="W41" s="123" t="str">
        <f>IF(ISBLANK('Skills &amp; Teachers'!O41),"",'Skills &amp; Teachers'!O41)</f>
        <v/>
      </c>
      <c r="X41" s="123" t="str">
        <f>IF(ISBLANK('Skills &amp; Teachers'!R41),"",'Skills &amp; Teachers'!R41)</f>
        <v/>
      </c>
      <c r="Y41" s="123" t="str">
        <f>IF(ISBLANK('Skills &amp; Teachers'!T41),"",'Skills &amp; Teachers'!T41)</f>
        <v/>
      </c>
      <c r="Z41" s="123" t="str">
        <f>IF(ISBLANK('Skills &amp; Teachers'!V41),"",'Skills &amp; Teachers'!V41)</f>
        <v/>
      </c>
      <c r="AA41" s="123" t="str">
        <f>IF(ISBLANK('Skills &amp; Teachers'!X41),"",'Skills &amp; Teachers'!X41)</f>
        <v/>
      </c>
      <c r="AB41" s="129" t="str">
        <f>IF(ISBLANK('Skills &amp; Teachers'!AA41),"",'Skills &amp; Teachers'!AA41)</f>
        <v/>
      </c>
    </row>
    <row r="42" spans="1:28" ht="15" customHeight="1" x14ac:dyDescent="0.2">
      <c r="A42" s="90" t="s">
        <v>102</v>
      </c>
      <c r="B42" s="89"/>
      <c r="C42" s="80"/>
      <c r="D42" s="80"/>
      <c r="E42" s="80"/>
      <c r="F42" s="80"/>
      <c r="G42" s="80"/>
      <c r="H42" s="80"/>
      <c r="R42" s="147" t="str">
        <f>IF(ISBLANK('Skills &amp; Teachers'!A42)," ",'Skills &amp; Teachers'!A42)</f>
        <v xml:space="preserve"> </v>
      </c>
      <c r="S42" s="123" t="str">
        <f>IF(ISBLANK('Skills &amp; Teachers'!F42),"",'Skills &amp; Teachers'!F42)</f>
        <v/>
      </c>
      <c r="T42" s="123" t="str">
        <f>IF(ISBLANK('Skills &amp; Teachers'!H42),"",'Skills &amp; Teachers'!H42)</f>
        <v/>
      </c>
      <c r="U42" s="123" t="str">
        <f>IF(ISBLANK('Skills &amp; Teachers'!K42),"",'Skills &amp; Teachers'!K42)</f>
        <v/>
      </c>
      <c r="V42" s="123" t="str">
        <f>IF(ISBLANK('Skills &amp; Teachers'!M42),"",'Skills &amp; Teachers'!M42)</f>
        <v/>
      </c>
      <c r="W42" s="123" t="str">
        <f>IF(ISBLANK('Skills &amp; Teachers'!O42),"",'Skills &amp; Teachers'!O42)</f>
        <v/>
      </c>
      <c r="X42" s="123" t="str">
        <f>IF(ISBLANK('Skills &amp; Teachers'!R42),"",'Skills &amp; Teachers'!R42)</f>
        <v/>
      </c>
      <c r="Y42" s="123" t="str">
        <f>IF(ISBLANK('Skills &amp; Teachers'!T42),"",'Skills &amp; Teachers'!T42)</f>
        <v/>
      </c>
      <c r="Z42" s="123" t="str">
        <f>IF(ISBLANK('Skills &amp; Teachers'!V42),"",'Skills &amp; Teachers'!V42)</f>
        <v/>
      </c>
      <c r="AA42" s="123" t="str">
        <f>IF(ISBLANK('Skills &amp; Teachers'!X42),"",'Skills &amp; Teachers'!X42)</f>
        <v/>
      </c>
      <c r="AB42" s="129" t="str">
        <f>IF(ISBLANK('Skills &amp; Teachers'!AA42),"",'Skills &amp; Teachers'!AA42)</f>
        <v/>
      </c>
    </row>
    <row r="43" spans="1:28" ht="15" customHeight="1" x14ac:dyDescent="0.2">
      <c r="R43" s="147" t="str">
        <f>IF(ISBLANK('Skills &amp; Teachers'!A43)," ",'Skills &amp; Teachers'!A43)</f>
        <v xml:space="preserve"> </v>
      </c>
      <c r="S43" s="123" t="str">
        <f>IF(ISBLANK('Skills &amp; Teachers'!F43),"",'Skills &amp; Teachers'!F43)</f>
        <v/>
      </c>
      <c r="T43" s="123" t="str">
        <f>IF(ISBLANK('Skills &amp; Teachers'!H43),"",'Skills &amp; Teachers'!H43)</f>
        <v/>
      </c>
      <c r="U43" s="123" t="str">
        <f>IF(ISBLANK('Skills &amp; Teachers'!K43),"",'Skills &amp; Teachers'!K43)</f>
        <v/>
      </c>
      <c r="V43" s="123" t="str">
        <f>IF(ISBLANK('Skills &amp; Teachers'!M43),"",'Skills &amp; Teachers'!M43)</f>
        <v/>
      </c>
      <c r="W43" s="123" t="str">
        <f>IF(ISBLANK('Skills &amp; Teachers'!O43),"",'Skills &amp; Teachers'!O43)</f>
        <v/>
      </c>
      <c r="X43" s="123" t="str">
        <f>IF(ISBLANK('Skills &amp; Teachers'!R43),"",'Skills &amp; Teachers'!R43)</f>
        <v/>
      </c>
      <c r="Y43" s="123" t="str">
        <f>IF(ISBLANK('Skills &amp; Teachers'!T43),"",'Skills &amp; Teachers'!T43)</f>
        <v/>
      </c>
      <c r="Z43" s="123" t="str">
        <f>IF(ISBLANK('Skills &amp; Teachers'!V43),"",'Skills &amp; Teachers'!V43)</f>
        <v/>
      </c>
      <c r="AA43" s="123" t="str">
        <f>IF(ISBLANK('Skills &amp; Teachers'!X43),"",'Skills &amp; Teachers'!X43)</f>
        <v/>
      </c>
      <c r="AB43" s="129" t="str">
        <f>IF(ISBLANK('Skills &amp; Teachers'!AA43),"",'Skills &amp; Teachers'!AA43)</f>
        <v/>
      </c>
    </row>
    <row r="44" spans="1:28" ht="15" customHeight="1" x14ac:dyDescent="0.2">
      <c r="R44" s="147" t="str">
        <f>IF(ISBLANK('Skills &amp; Teachers'!A44)," ",'Skills &amp; Teachers'!A44)</f>
        <v xml:space="preserve"> </v>
      </c>
      <c r="S44" s="123" t="str">
        <f>IF(ISBLANK('Skills &amp; Teachers'!F44),"",'Skills &amp; Teachers'!F44)</f>
        <v/>
      </c>
      <c r="T44" s="123" t="str">
        <f>IF(ISBLANK('Skills &amp; Teachers'!H44),"",'Skills &amp; Teachers'!H44)</f>
        <v/>
      </c>
      <c r="U44" s="123" t="str">
        <f>IF(ISBLANK('Skills &amp; Teachers'!K44),"",'Skills &amp; Teachers'!K44)</f>
        <v/>
      </c>
      <c r="V44" s="123" t="str">
        <f>IF(ISBLANK('Skills &amp; Teachers'!M44),"",'Skills &amp; Teachers'!M44)</f>
        <v/>
      </c>
      <c r="W44" s="123" t="str">
        <f>IF(ISBLANK('Skills &amp; Teachers'!O44),"",'Skills &amp; Teachers'!O44)</f>
        <v/>
      </c>
      <c r="X44" s="123" t="str">
        <f>IF(ISBLANK('Skills &amp; Teachers'!R44),"",'Skills &amp; Teachers'!R44)</f>
        <v/>
      </c>
      <c r="Y44" s="123" t="str">
        <f>IF(ISBLANK('Skills &amp; Teachers'!T44),"",'Skills &amp; Teachers'!T44)</f>
        <v/>
      </c>
      <c r="Z44" s="123" t="str">
        <f>IF(ISBLANK('Skills &amp; Teachers'!V44),"",'Skills &amp; Teachers'!V44)</f>
        <v/>
      </c>
      <c r="AA44" s="123" t="str">
        <f>IF(ISBLANK('Skills &amp; Teachers'!X44),"",'Skills &amp; Teachers'!X44)</f>
        <v/>
      </c>
      <c r="AB44" s="129" t="str">
        <f>IF(ISBLANK('Skills &amp; Teachers'!AA44),"",'Skills &amp; Teachers'!AA44)</f>
        <v/>
      </c>
    </row>
    <row r="45" spans="1:28" ht="15" customHeight="1" x14ac:dyDescent="0.2">
      <c r="R45" s="147" t="str">
        <f>IF(ISBLANK('Skills &amp; Teachers'!A45)," ",'Skills &amp; Teachers'!A45)</f>
        <v xml:space="preserve"> </v>
      </c>
      <c r="S45" s="123" t="str">
        <f>IF(ISBLANK('Skills &amp; Teachers'!F45),"",'Skills &amp; Teachers'!F45)</f>
        <v/>
      </c>
      <c r="T45" s="123" t="str">
        <f>IF(ISBLANK('Skills &amp; Teachers'!H45),"",'Skills &amp; Teachers'!H45)</f>
        <v/>
      </c>
      <c r="U45" s="123" t="str">
        <f>IF(ISBLANK('Skills &amp; Teachers'!K45),"",'Skills &amp; Teachers'!K45)</f>
        <v/>
      </c>
      <c r="V45" s="123" t="str">
        <f>IF(ISBLANK('Skills &amp; Teachers'!M45),"",'Skills &amp; Teachers'!M45)</f>
        <v/>
      </c>
      <c r="W45" s="123" t="str">
        <f>IF(ISBLANK('Skills &amp; Teachers'!O45),"",'Skills &amp; Teachers'!O45)</f>
        <v/>
      </c>
      <c r="X45" s="123" t="str">
        <f>IF(ISBLANK('Skills &amp; Teachers'!R45),"",'Skills &amp; Teachers'!R45)</f>
        <v/>
      </c>
      <c r="Y45" s="123" t="str">
        <f>IF(ISBLANK('Skills &amp; Teachers'!T45),"",'Skills &amp; Teachers'!T45)</f>
        <v/>
      </c>
      <c r="Z45" s="123" t="str">
        <f>IF(ISBLANK('Skills &amp; Teachers'!V45),"",'Skills &amp; Teachers'!V45)</f>
        <v/>
      </c>
      <c r="AA45" s="123" t="str">
        <f>IF(ISBLANK('Skills &amp; Teachers'!X45),"",'Skills &amp; Teachers'!X45)</f>
        <v/>
      </c>
      <c r="AB45" s="129" t="str">
        <f>IF(ISBLANK('Skills &amp; Teachers'!AA45),"",'Skills &amp; Teachers'!AA45)</f>
        <v/>
      </c>
    </row>
    <row r="46" spans="1:28" ht="15" customHeight="1" x14ac:dyDescent="0.2">
      <c r="R46" s="147" t="str">
        <f>IF(ISBLANK('Skills &amp; Teachers'!A46)," ",'Skills &amp; Teachers'!A46)</f>
        <v xml:space="preserve"> </v>
      </c>
      <c r="S46" s="123" t="str">
        <f>IF(ISBLANK('Skills &amp; Teachers'!F46),"",'Skills &amp; Teachers'!F46)</f>
        <v/>
      </c>
      <c r="T46" s="123" t="str">
        <f>IF(ISBLANK('Skills &amp; Teachers'!H46),"",'Skills &amp; Teachers'!H46)</f>
        <v/>
      </c>
      <c r="U46" s="123" t="str">
        <f>IF(ISBLANK('Skills &amp; Teachers'!K46),"",'Skills &amp; Teachers'!K46)</f>
        <v/>
      </c>
      <c r="V46" s="123" t="str">
        <f>IF(ISBLANK('Skills &amp; Teachers'!M46),"",'Skills &amp; Teachers'!M46)</f>
        <v/>
      </c>
      <c r="W46" s="123" t="str">
        <f>IF(ISBLANK('Skills &amp; Teachers'!O46),"",'Skills &amp; Teachers'!O46)</f>
        <v/>
      </c>
      <c r="X46" s="123" t="str">
        <f>IF(ISBLANK('Skills &amp; Teachers'!R46),"",'Skills &amp; Teachers'!R46)</f>
        <v/>
      </c>
      <c r="Y46" s="123" t="str">
        <f>IF(ISBLANK('Skills &amp; Teachers'!T46),"",'Skills &amp; Teachers'!T46)</f>
        <v/>
      </c>
      <c r="Z46" s="123" t="str">
        <f>IF(ISBLANK('Skills &amp; Teachers'!V46),"",'Skills &amp; Teachers'!V46)</f>
        <v/>
      </c>
      <c r="AA46" s="123" t="str">
        <f>IF(ISBLANK('Skills &amp; Teachers'!X46),"",'Skills &amp; Teachers'!X46)</f>
        <v/>
      </c>
      <c r="AB46" s="129" t="str">
        <f>IF(ISBLANK('Skills &amp; Teachers'!AA46),"",'Skills &amp; Teachers'!AA46)</f>
        <v/>
      </c>
    </row>
    <row r="47" spans="1:28" ht="15" customHeight="1" x14ac:dyDescent="0.2">
      <c r="R47" s="147" t="str">
        <f>IF(ISBLANK('Skills &amp; Teachers'!A47)," ",'Skills &amp; Teachers'!A47)</f>
        <v xml:space="preserve"> </v>
      </c>
      <c r="S47" s="123" t="str">
        <f>IF(ISBLANK('Skills &amp; Teachers'!F47),"",'Skills &amp; Teachers'!F47)</f>
        <v/>
      </c>
      <c r="T47" s="123" t="str">
        <f>IF(ISBLANK('Skills &amp; Teachers'!H47),"",'Skills &amp; Teachers'!H47)</f>
        <v/>
      </c>
      <c r="U47" s="123" t="str">
        <f>IF(ISBLANK('Skills &amp; Teachers'!K47),"",'Skills &amp; Teachers'!K47)</f>
        <v/>
      </c>
      <c r="V47" s="123" t="str">
        <f>IF(ISBLANK('Skills &amp; Teachers'!M47),"",'Skills &amp; Teachers'!M47)</f>
        <v/>
      </c>
      <c r="W47" s="123" t="str">
        <f>IF(ISBLANK('Skills &amp; Teachers'!O47),"",'Skills &amp; Teachers'!O47)</f>
        <v/>
      </c>
      <c r="X47" s="123" t="str">
        <f>IF(ISBLANK('Skills &amp; Teachers'!R47),"",'Skills &amp; Teachers'!R47)</f>
        <v/>
      </c>
      <c r="Y47" s="123" t="str">
        <f>IF(ISBLANK('Skills &amp; Teachers'!T47),"",'Skills &amp; Teachers'!T47)</f>
        <v/>
      </c>
      <c r="Z47" s="123" t="str">
        <f>IF(ISBLANK('Skills &amp; Teachers'!V47),"",'Skills &amp; Teachers'!V47)</f>
        <v/>
      </c>
      <c r="AA47" s="123" t="str">
        <f>IF(ISBLANK('Skills &amp; Teachers'!X47),"",'Skills &amp; Teachers'!X47)</f>
        <v/>
      </c>
      <c r="AB47" s="129" t="str">
        <f>IF(ISBLANK('Skills &amp; Teachers'!AA47),"",'Skills &amp; Teachers'!AA47)</f>
        <v/>
      </c>
    </row>
    <row r="48" spans="1:28" ht="15" customHeight="1" x14ac:dyDescent="0.2">
      <c r="R48" s="147" t="str">
        <f>IF(ISBLANK('Skills &amp; Teachers'!A48)," ",'Skills &amp; Teachers'!A48)</f>
        <v xml:space="preserve"> </v>
      </c>
      <c r="S48" s="123" t="str">
        <f>IF(ISBLANK('Skills &amp; Teachers'!F48),"",'Skills &amp; Teachers'!F48)</f>
        <v/>
      </c>
      <c r="T48" s="123" t="str">
        <f>IF(ISBLANK('Skills &amp; Teachers'!H48),"",'Skills &amp; Teachers'!H48)</f>
        <v/>
      </c>
      <c r="U48" s="123" t="str">
        <f>IF(ISBLANK('Skills &amp; Teachers'!K48),"",'Skills &amp; Teachers'!K48)</f>
        <v/>
      </c>
      <c r="V48" s="123" t="str">
        <f>IF(ISBLANK('Skills &amp; Teachers'!M48),"",'Skills &amp; Teachers'!M48)</f>
        <v/>
      </c>
      <c r="W48" s="123" t="str">
        <f>IF(ISBLANK('Skills &amp; Teachers'!O48),"",'Skills &amp; Teachers'!O48)</f>
        <v/>
      </c>
      <c r="X48" s="123" t="str">
        <f>IF(ISBLANK('Skills &amp; Teachers'!R48),"",'Skills &amp; Teachers'!R48)</f>
        <v/>
      </c>
      <c r="Y48" s="123" t="str">
        <f>IF(ISBLANK('Skills &amp; Teachers'!T48),"",'Skills &amp; Teachers'!T48)</f>
        <v/>
      </c>
      <c r="Z48" s="123" t="str">
        <f>IF(ISBLANK('Skills &amp; Teachers'!V48),"",'Skills &amp; Teachers'!V48)</f>
        <v/>
      </c>
      <c r="AA48" s="123" t="str">
        <f>IF(ISBLANK('Skills &amp; Teachers'!X48),"",'Skills &amp; Teachers'!X48)</f>
        <v/>
      </c>
      <c r="AB48" s="129" t="str">
        <f>IF(ISBLANK('Skills &amp; Teachers'!AA48),"",'Skills &amp; Teachers'!AA48)</f>
        <v/>
      </c>
    </row>
    <row r="49" spans="1:28" ht="15" customHeight="1" x14ac:dyDescent="0.2">
      <c r="R49" s="147" t="str">
        <f>IF(ISBLANK('Skills &amp; Teachers'!A49)," ",'Skills &amp; Teachers'!A49)</f>
        <v xml:space="preserve"> </v>
      </c>
      <c r="S49" s="123" t="str">
        <f>IF(ISBLANK('Skills &amp; Teachers'!F49),"",'Skills &amp; Teachers'!F49)</f>
        <v/>
      </c>
      <c r="T49" s="123" t="str">
        <f>IF(ISBLANK('Skills &amp; Teachers'!H49),"",'Skills &amp; Teachers'!H49)</f>
        <v/>
      </c>
      <c r="U49" s="123" t="str">
        <f>IF(ISBLANK('Skills &amp; Teachers'!K49),"",'Skills &amp; Teachers'!K49)</f>
        <v/>
      </c>
      <c r="V49" s="123" t="str">
        <f>IF(ISBLANK('Skills &amp; Teachers'!M49),"",'Skills &amp; Teachers'!M49)</f>
        <v/>
      </c>
      <c r="W49" s="123" t="str">
        <f>IF(ISBLANK('Skills &amp; Teachers'!O49),"",'Skills &amp; Teachers'!O49)</f>
        <v/>
      </c>
      <c r="X49" s="123" t="str">
        <f>IF(ISBLANK('Skills &amp; Teachers'!R49),"",'Skills &amp; Teachers'!R49)</f>
        <v/>
      </c>
      <c r="Y49" s="123" t="str">
        <f>IF(ISBLANK('Skills &amp; Teachers'!T49),"",'Skills &amp; Teachers'!T49)</f>
        <v/>
      </c>
      <c r="Z49" s="123" t="str">
        <f>IF(ISBLANK('Skills &amp; Teachers'!V49),"",'Skills &amp; Teachers'!V49)</f>
        <v/>
      </c>
      <c r="AA49" s="123" t="str">
        <f>IF(ISBLANK('Skills &amp; Teachers'!X49),"",'Skills &amp; Teachers'!X49)</f>
        <v/>
      </c>
      <c r="AB49" s="129" t="str">
        <f>IF(ISBLANK('Skills &amp; Teachers'!AA49),"",'Skills &amp; Teachers'!AA49)</f>
        <v/>
      </c>
    </row>
    <row r="50" spans="1:28" ht="15" customHeight="1" x14ac:dyDescent="0.2">
      <c r="R50" s="147" t="str">
        <f>IF(ISBLANK('Skills &amp; Teachers'!A50)," ",'Skills &amp; Teachers'!A50)</f>
        <v xml:space="preserve"> </v>
      </c>
      <c r="S50" s="123" t="str">
        <f>IF(ISBLANK('Skills &amp; Teachers'!F50),"",'Skills &amp; Teachers'!F50)</f>
        <v/>
      </c>
      <c r="T50" s="123" t="str">
        <f>IF(ISBLANK('Skills &amp; Teachers'!H50),"",'Skills &amp; Teachers'!H50)</f>
        <v/>
      </c>
      <c r="U50" s="123" t="str">
        <f>IF(ISBLANK('Skills &amp; Teachers'!K50),"",'Skills &amp; Teachers'!K50)</f>
        <v/>
      </c>
      <c r="V50" s="123" t="str">
        <f>IF(ISBLANK('Skills &amp; Teachers'!M50),"",'Skills &amp; Teachers'!M50)</f>
        <v/>
      </c>
      <c r="W50" s="123" t="str">
        <f>IF(ISBLANK('Skills &amp; Teachers'!O50),"",'Skills &amp; Teachers'!O50)</f>
        <v/>
      </c>
      <c r="X50" s="123" t="str">
        <f>IF(ISBLANK('Skills &amp; Teachers'!R50),"",'Skills &amp; Teachers'!R50)</f>
        <v/>
      </c>
      <c r="Y50" s="123" t="str">
        <f>IF(ISBLANK('Skills &amp; Teachers'!T50),"",'Skills &amp; Teachers'!T50)</f>
        <v/>
      </c>
      <c r="Z50" s="123" t="str">
        <f>IF(ISBLANK('Skills &amp; Teachers'!V50),"",'Skills &amp; Teachers'!V50)</f>
        <v/>
      </c>
      <c r="AA50" s="123" t="str">
        <f>IF(ISBLANK('Skills &amp; Teachers'!X50),"",'Skills &amp; Teachers'!X50)</f>
        <v/>
      </c>
      <c r="AB50" s="129" t="str">
        <f>IF(ISBLANK('Skills &amp; Teachers'!AA50),"",'Skills &amp; Teachers'!AA50)</f>
        <v/>
      </c>
    </row>
    <row r="51" spans="1:28" ht="15" customHeight="1" x14ac:dyDescent="0.2">
      <c r="A51" s="82" t="s">
        <v>103</v>
      </c>
      <c r="B51" s="80"/>
      <c r="C51" s="80"/>
      <c r="D51" s="80"/>
      <c r="E51" s="80"/>
      <c r="F51" s="80"/>
      <c r="G51" s="80"/>
      <c r="H51" s="80"/>
      <c r="I51" s="80"/>
      <c r="J51" s="80"/>
      <c r="K51" s="80"/>
      <c r="L51" s="80"/>
      <c r="M51" s="80"/>
      <c r="N51" s="80"/>
      <c r="O51" s="80"/>
      <c r="P51" s="80"/>
      <c r="R51" s="147" t="str">
        <f>IF(ISBLANK('Skills &amp; Teachers'!A51)," ",'Skills &amp; Teachers'!A51)</f>
        <v xml:space="preserve"> </v>
      </c>
      <c r="S51" s="123" t="str">
        <f>IF(ISBLANK('Skills &amp; Teachers'!F51),"",'Skills &amp; Teachers'!F51)</f>
        <v/>
      </c>
      <c r="T51" s="123" t="str">
        <f>IF(ISBLANK('Skills &amp; Teachers'!H51),"",'Skills &amp; Teachers'!H51)</f>
        <v/>
      </c>
      <c r="U51" s="123" t="str">
        <f>IF(ISBLANK('Skills &amp; Teachers'!K51),"",'Skills &amp; Teachers'!K51)</f>
        <v/>
      </c>
      <c r="V51" s="123" t="str">
        <f>IF(ISBLANK('Skills &amp; Teachers'!M51),"",'Skills &amp; Teachers'!M51)</f>
        <v/>
      </c>
      <c r="W51" s="123" t="str">
        <f>IF(ISBLANK('Skills &amp; Teachers'!O51),"",'Skills &amp; Teachers'!O51)</f>
        <v/>
      </c>
      <c r="X51" s="123" t="str">
        <f>IF(ISBLANK('Skills &amp; Teachers'!R51),"",'Skills &amp; Teachers'!R51)</f>
        <v/>
      </c>
      <c r="Y51" s="123" t="str">
        <f>IF(ISBLANK('Skills &amp; Teachers'!T51),"",'Skills &amp; Teachers'!T51)</f>
        <v/>
      </c>
      <c r="Z51" s="123" t="str">
        <f>IF(ISBLANK('Skills &amp; Teachers'!V51),"",'Skills &amp; Teachers'!V51)</f>
        <v/>
      </c>
      <c r="AA51" s="123" t="str">
        <f>IF(ISBLANK('Skills &amp; Teachers'!X51),"",'Skills &amp; Teachers'!X51)</f>
        <v/>
      </c>
      <c r="AB51" s="129" t="str">
        <f>IF(ISBLANK('Skills &amp; Teachers'!AA51),"",'Skills &amp; Teachers'!AA51)</f>
        <v/>
      </c>
    </row>
    <row r="52" spans="1:28" ht="15" customHeight="1" x14ac:dyDescent="0.2">
      <c r="A52" s="82"/>
      <c r="B52" s="80"/>
      <c r="C52" s="80"/>
      <c r="D52" s="80"/>
      <c r="E52" s="80"/>
      <c r="F52" s="80"/>
      <c r="G52" s="80"/>
      <c r="H52" s="80"/>
      <c r="I52" s="80"/>
      <c r="J52" s="80"/>
      <c r="K52" s="80"/>
      <c r="L52" s="80"/>
      <c r="M52" s="80"/>
      <c r="N52" s="80"/>
      <c r="O52" s="80"/>
      <c r="P52" s="80"/>
      <c r="R52" s="147" t="str">
        <f>IF(ISBLANK('Skills &amp; Teachers'!A52)," ",'Skills &amp; Teachers'!A52)</f>
        <v xml:space="preserve"> </v>
      </c>
      <c r="S52" s="123" t="str">
        <f>IF(ISBLANK('Skills &amp; Teachers'!F52),"",'Skills &amp; Teachers'!F52)</f>
        <v/>
      </c>
      <c r="T52" s="123" t="str">
        <f>IF(ISBLANK('Skills &amp; Teachers'!H52),"",'Skills &amp; Teachers'!H52)</f>
        <v/>
      </c>
      <c r="U52" s="123" t="str">
        <f>IF(ISBLANK('Skills &amp; Teachers'!K52),"",'Skills &amp; Teachers'!K52)</f>
        <v/>
      </c>
      <c r="V52" s="123" t="str">
        <f>IF(ISBLANK('Skills &amp; Teachers'!M52),"",'Skills &amp; Teachers'!M52)</f>
        <v/>
      </c>
      <c r="W52" s="123" t="str">
        <f>IF(ISBLANK('Skills &amp; Teachers'!O52),"",'Skills &amp; Teachers'!O52)</f>
        <v/>
      </c>
      <c r="X52" s="123" t="str">
        <f>IF(ISBLANK('Skills &amp; Teachers'!R52),"",'Skills &amp; Teachers'!R52)</f>
        <v/>
      </c>
      <c r="Y52" s="123" t="str">
        <f>IF(ISBLANK('Skills &amp; Teachers'!T52),"",'Skills &amp; Teachers'!T52)</f>
        <v/>
      </c>
      <c r="Z52" s="123" t="str">
        <f>IF(ISBLANK('Skills &amp; Teachers'!V52),"",'Skills &amp; Teachers'!V52)</f>
        <v/>
      </c>
      <c r="AA52" s="123" t="str">
        <f>IF(ISBLANK('Skills &amp; Teachers'!X52),"",'Skills &amp; Teachers'!X52)</f>
        <v/>
      </c>
      <c r="AB52" s="129" t="str">
        <f>IF(ISBLANK('Skills &amp; Teachers'!AA52),"",'Skills &amp; Teachers'!AA52)</f>
        <v/>
      </c>
    </row>
    <row r="53" spans="1:28" ht="15" customHeight="1" x14ac:dyDescent="0.2">
      <c r="A53" s="84"/>
      <c r="B53" s="80"/>
      <c r="C53" s="80"/>
      <c r="D53" s="80"/>
      <c r="E53" s="80"/>
      <c r="F53" s="80"/>
      <c r="G53" s="80"/>
      <c r="H53" s="80"/>
      <c r="I53" s="80"/>
      <c r="J53" s="80"/>
      <c r="K53" s="80"/>
      <c r="L53" s="80"/>
      <c r="M53" s="80"/>
      <c r="N53" s="80"/>
      <c r="O53" s="80"/>
      <c r="P53" s="80"/>
      <c r="R53" s="147" t="str">
        <f>IF(ISBLANK('Skills &amp; Teachers'!A53)," ",'Skills &amp; Teachers'!A53)</f>
        <v xml:space="preserve"> </v>
      </c>
      <c r="S53" s="123" t="str">
        <f>IF(ISBLANK('Skills &amp; Teachers'!F53),"",'Skills &amp; Teachers'!F53)</f>
        <v/>
      </c>
      <c r="T53" s="123" t="str">
        <f>IF(ISBLANK('Skills &amp; Teachers'!H53),"",'Skills &amp; Teachers'!H53)</f>
        <v/>
      </c>
      <c r="U53" s="123" t="str">
        <f>IF(ISBLANK('Skills &amp; Teachers'!K53),"",'Skills &amp; Teachers'!K53)</f>
        <v/>
      </c>
      <c r="V53" s="123" t="str">
        <f>IF(ISBLANK('Skills &amp; Teachers'!M53),"",'Skills &amp; Teachers'!M53)</f>
        <v/>
      </c>
      <c r="W53" s="123" t="str">
        <f>IF(ISBLANK('Skills &amp; Teachers'!O53),"",'Skills &amp; Teachers'!O53)</f>
        <v/>
      </c>
      <c r="X53" s="123" t="str">
        <f>IF(ISBLANK('Skills &amp; Teachers'!R53),"",'Skills &amp; Teachers'!R53)</f>
        <v/>
      </c>
      <c r="Y53" s="123" t="str">
        <f>IF(ISBLANK('Skills &amp; Teachers'!T53),"",'Skills &amp; Teachers'!T53)</f>
        <v/>
      </c>
      <c r="Z53" s="123" t="str">
        <f>IF(ISBLANK('Skills &amp; Teachers'!V53),"",'Skills &amp; Teachers'!V53)</f>
        <v/>
      </c>
      <c r="AA53" s="123" t="str">
        <f>IF(ISBLANK('Skills &amp; Teachers'!X53),"",'Skills &amp; Teachers'!X53)</f>
        <v/>
      </c>
      <c r="AB53" s="129" t="str">
        <f>IF(ISBLANK('Skills &amp; Teachers'!AA53),"",'Skills &amp; Teachers'!AA53)</f>
        <v/>
      </c>
    </row>
    <row r="54" spans="1:28" ht="15" customHeight="1" x14ac:dyDescent="0.2">
      <c r="A54" s="84"/>
      <c r="B54" s="80"/>
      <c r="C54" s="80"/>
      <c r="D54" s="80"/>
      <c r="E54" s="80"/>
      <c r="F54" s="80"/>
      <c r="G54" s="80"/>
      <c r="H54" s="80"/>
      <c r="I54" s="80"/>
      <c r="J54" s="80"/>
      <c r="K54" s="80"/>
      <c r="L54" s="80"/>
      <c r="M54" s="80"/>
      <c r="N54" s="80"/>
      <c r="O54" s="80"/>
      <c r="P54" s="80"/>
      <c r="R54" s="147" t="str">
        <f>IF(ISBLANK('Skills &amp; Teachers'!A54)," ",'Skills &amp; Teachers'!A54)</f>
        <v xml:space="preserve"> </v>
      </c>
      <c r="S54" s="123" t="str">
        <f>IF(ISBLANK('Skills &amp; Teachers'!F54),"",'Skills &amp; Teachers'!F54)</f>
        <v/>
      </c>
      <c r="T54" s="123" t="str">
        <f>IF(ISBLANK('Skills &amp; Teachers'!H54),"",'Skills &amp; Teachers'!H54)</f>
        <v/>
      </c>
      <c r="U54" s="123" t="str">
        <f>IF(ISBLANK('Skills &amp; Teachers'!K54),"",'Skills &amp; Teachers'!K54)</f>
        <v/>
      </c>
      <c r="V54" s="123" t="str">
        <f>IF(ISBLANK('Skills &amp; Teachers'!M54),"",'Skills &amp; Teachers'!M54)</f>
        <v/>
      </c>
      <c r="W54" s="123" t="str">
        <f>IF(ISBLANK('Skills &amp; Teachers'!O54),"",'Skills &amp; Teachers'!O54)</f>
        <v/>
      </c>
      <c r="X54" s="123" t="str">
        <f>IF(ISBLANK('Skills &amp; Teachers'!R54),"",'Skills &amp; Teachers'!R54)</f>
        <v/>
      </c>
      <c r="Y54" s="123" t="str">
        <f>IF(ISBLANK('Skills &amp; Teachers'!T54),"",'Skills &amp; Teachers'!T54)</f>
        <v/>
      </c>
      <c r="Z54" s="123" t="str">
        <f>IF(ISBLANK('Skills &amp; Teachers'!V54),"",'Skills &amp; Teachers'!V54)</f>
        <v/>
      </c>
      <c r="AA54" s="123" t="str">
        <f>IF(ISBLANK('Skills &amp; Teachers'!X54),"",'Skills &amp; Teachers'!X54)</f>
        <v/>
      </c>
      <c r="AB54" s="129" t="str">
        <f>IF(ISBLANK('Skills &amp; Teachers'!AA54),"",'Skills &amp; Teachers'!AA54)</f>
        <v/>
      </c>
    </row>
    <row r="55" spans="1:28" ht="15" customHeight="1" x14ac:dyDescent="0.2">
      <c r="A55" s="84"/>
      <c r="B55" s="80"/>
      <c r="C55" s="80"/>
      <c r="D55" s="80"/>
      <c r="E55" s="80"/>
      <c r="F55" s="80"/>
      <c r="G55" s="80"/>
      <c r="H55" s="80"/>
      <c r="I55" s="80"/>
      <c r="J55" s="80"/>
      <c r="K55" s="80"/>
      <c r="L55" s="80"/>
      <c r="M55" s="80"/>
      <c r="N55" s="80"/>
      <c r="O55" s="80"/>
      <c r="P55" s="80"/>
      <c r="R55" s="147" t="str">
        <f>IF(ISBLANK('Skills &amp; Teachers'!A55)," ",'Skills &amp; Teachers'!A55)</f>
        <v xml:space="preserve"> </v>
      </c>
      <c r="S55" s="123" t="str">
        <f>IF(ISBLANK('Skills &amp; Teachers'!F55),"",'Skills &amp; Teachers'!F55)</f>
        <v/>
      </c>
      <c r="T55" s="123" t="str">
        <f>IF(ISBLANK('Skills &amp; Teachers'!H55),"",'Skills &amp; Teachers'!H55)</f>
        <v/>
      </c>
      <c r="U55" s="123" t="str">
        <f>IF(ISBLANK('Skills &amp; Teachers'!K55),"",'Skills &amp; Teachers'!K55)</f>
        <v/>
      </c>
      <c r="V55" s="123" t="str">
        <f>IF(ISBLANK('Skills &amp; Teachers'!M55),"",'Skills &amp; Teachers'!M55)</f>
        <v/>
      </c>
      <c r="W55" s="123" t="str">
        <f>IF(ISBLANK('Skills &amp; Teachers'!O55),"",'Skills &amp; Teachers'!O55)</f>
        <v/>
      </c>
      <c r="X55" s="123" t="str">
        <f>IF(ISBLANK('Skills &amp; Teachers'!R55),"",'Skills &amp; Teachers'!R55)</f>
        <v/>
      </c>
      <c r="Y55" s="123" t="str">
        <f>IF(ISBLANK('Skills &amp; Teachers'!T55),"",'Skills &amp; Teachers'!T55)</f>
        <v/>
      </c>
      <c r="Z55" s="123" t="str">
        <f>IF(ISBLANK('Skills &amp; Teachers'!V55),"",'Skills &amp; Teachers'!V55)</f>
        <v/>
      </c>
      <c r="AA55" s="123" t="str">
        <f>IF(ISBLANK('Skills &amp; Teachers'!X55),"",'Skills &amp; Teachers'!X55)</f>
        <v/>
      </c>
      <c r="AB55" s="129" t="str">
        <f>IF(ISBLANK('Skills &amp; Teachers'!AA55),"",'Skills &amp; Teachers'!AA55)</f>
        <v/>
      </c>
    </row>
    <row r="56" spans="1:28" ht="15" customHeight="1" x14ac:dyDescent="0.2">
      <c r="A56" s="84"/>
      <c r="B56" s="80"/>
      <c r="C56" s="80"/>
      <c r="D56" s="80"/>
      <c r="E56" s="80"/>
      <c r="F56" s="80"/>
      <c r="G56" s="80"/>
      <c r="H56" s="80"/>
      <c r="I56" s="80"/>
      <c r="J56" s="80"/>
      <c r="K56" s="80"/>
      <c r="L56" s="80"/>
      <c r="M56" s="80"/>
      <c r="N56" s="80"/>
      <c r="O56" s="80"/>
      <c r="P56" s="80"/>
      <c r="R56" s="147" t="str">
        <f>IF(ISBLANK('Skills &amp; Teachers'!A56)," ",'Skills &amp; Teachers'!A56)</f>
        <v xml:space="preserve"> </v>
      </c>
      <c r="S56" s="123" t="str">
        <f>IF(ISBLANK('Skills &amp; Teachers'!F56),"",'Skills &amp; Teachers'!F56)</f>
        <v/>
      </c>
      <c r="T56" s="123" t="str">
        <f>IF(ISBLANK('Skills &amp; Teachers'!H56),"",'Skills &amp; Teachers'!H56)</f>
        <v/>
      </c>
      <c r="U56" s="123" t="str">
        <f>IF(ISBLANK('Skills &amp; Teachers'!K56),"",'Skills &amp; Teachers'!K56)</f>
        <v/>
      </c>
      <c r="V56" s="123" t="str">
        <f>IF(ISBLANK('Skills &amp; Teachers'!M56),"",'Skills &amp; Teachers'!M56)</f>
        <v/>
      </c>
      <c r="W56" s="123" t="str">
        <f>IF(ISBLANK('Skills &amp; Teachers'!O56),"",'Skills &amp; Teachers'!O56)</f>
        <v/>
      </c>
      <c r="X56" s="123" t="str">
        <f>IF(ISBLANK('Skills &amp; Teachers'!R56),"",'Skills &amp; Teachers'!R56)</f>
        <v/>
      </c>
      <c r="Y56" s="123" t="str">
        <f>IF(ISBLANK('Skills &amp; Teachers'!T56),"",'Skills &amp; Teachers'!T56)</f>
        <v/>
      </c>
      <c r="Z56" s="123" t="str">
        <f>IF(ISBLANK('Skills &amp; Teachers'!V56),"",'Skills &amp; Teachers'!V56)</f>
        <v/>
      </c>
      <c r="AA56" s="123" t="str">
        <f>IF(ISBLANK('Skills &amp; Teachers'!X56),"",'Skills &amp; Teachers'!X56)</f>
        <v/>
      </c>
      <c r="AB56" s="129" t="str">
        <f>IF(ISBLANK('Skills &amp; Teachers'!AA56),"",'Skills &amp; Teachers'!AA56)</f>
        <v/>
      </c>
    </row>
    <row r="57" spans="1:28" ht="15" customHeight="1" x14ac:dyDescent="0.2">
      <c r="A57" s="84"/>
      <c r="B57" s="80"/>
      <c r="C57" s="80"/>
      <c r="D57" s="80"/>
      <c r="E57" s="80"/>
      <c r="F57" s="80"/>
      <c r="G57" s="80"/>
      <c r="H57" s="80"/>
      <c r="I57" s="80"/>
      <c r="J57" s="80"/>
      <c r="K57" s="80"/>
      <c r="L57" s="80"/>
      <c r="M57" s="80"/>
      <c r="N57" s="80"/>
      <c r="O57" s="80"/>
      <c r="P57" s="80"/>
      <c r="R57" s="147" t="str">
        <f>IF(ISBLANK('Skills &amp; Teachers'!A57)," ",'Skills &amp; Teachers'!A57)</f>
        <v xml:space="preserve"> </v>
      </c>
      <c r="S57" s="123" t="str">
        <f>IF(ISBLANK('Skills &amp; Teachers'!F57),"",'Skills &amp; Teachers'!F57)</f>
        <v/>
      </c>
      <c r="T57" s="123" t="str">
        <f>IF(ISBLANK('Skills &amp; Teachers'!H57),"",'Skills &amp; Teachers'!H57)</f>
        <v/>
      </c>
      <c r="U57" s="123" t="str">
        <f>IF(ISBLANK('Skills &amp; Teachers'!K57),"",'Skills &amp; Teachers'!K57)</f>
        <v/>
      </c>
      <c r="V57" s="123" t="str">
        <f>IF(ISBLANK('Skills &amp; Teachers'!M57),"",'Skills &amp; Teachers'!M57)</f>
        <v/>
      </c>
      <c r="W57" s="123" t="str">
        <f>IF(ISBLANK('Skills &amp; Teachers'!O57),"",'Skills &amp; Teachers'!O57)</f>
        <v/>
      </c>
      <c r="X57" s="123" t="str">
        <f>IF(ISBLANK('Skills &amp; Teachers'!R57),"",'Skills &amp; Teachers'!R57)</f>
        <v/>
      </c>
      <c r="Y57" s="123" t="str">
        <f>IF(ISBLANK('Skills &amp; Teachers'!T57),"",'Skills &amp; Teachers'!T57)</f>
        <v/>
      </c>
      <c r="Z57" s="123" t="str">
        <f>IF(ISBLANK('Skills &amp; Teachers'!V57),"",'Skills &amp; Teachers'!V57)</f>
        <v/>
      </c>
      <c r="AA57" s="123" t="str">
        <f>IF(ISBLANK('Skills &amp; Teachers'!X57),"",'Skills &amp; Teachers'!X57)</f>
        <v/>
      </c>
      <c r="AB57" s="129" t="str">
        <f>IF(ISBLANK('Skills &amp; Teachers'!AA57),"",'Skills &amp; Teachers'!AA57)</f>
        <v/>
      </c>
    </row>
    <row r="58" spans="1:28" ht="15" customHeight="1" x14ac:dyDescent="0.2">
      <c r="A58" s="84"/>
      <c r="B58" s="80"/>
      <c r="C58" s="80"/>
      <c r="D58" s="80"/>
      <c r="E58" s="80"/>
      <c r="F58" s="80"/>
      <c r="G58" s="80"/>
      <c r="H58" s="80"/>
      <c r="I58" s="80"/>
      <c r="J58" s="80"/>
      <c r="K58" s="80"/>
      <c r="L58" s="80"/>
      <c r="M58" s="80"/>
      <c r="N58" s="80"/>
      <c r="O58" s="80"/>
      <c r="P58" s="80"/>
      <c r="R58" s="148" t="str">
        <f>IF(ISBLANK('Skills &amp; Teachers'!A58)," ",'Skills &amp; Teachers'!A58)</f>
        <v xml:space="preserve"> </v>
      </c>
      <c r="S58" s="130" t="str">
        <f>IF(ISBLANK('Skills &amp; Teachers'!F58),"",'Skills &amp; Teachers'!F58)</f>
        <v/>
      </c>
      <c r="T58" s="130" t="str">
        <f>IF(ISBLANK('Skills &amp; Teachers'!H58),"",'Skills &amp; Teachers'!H58)</f>
        <v/>
      </c>
      <c r="U58" s="130" t="str">
        <f>IF(ISBLANK('Skills &amp; Teachers'!K58),"",'Skills &amp; Teachers'!K58)</f>
        <v/>
      </c>
      <c r="V58" s="130" t="str">
        <f>IF(ISBLANK('Skills &amp; Teachers'!M58),"",'Skills &amp; Teachers'!M58)</f>
        <v/>
      </c>
      <c r="W58" s="130" t="str">
        <f>IF(ISBLANK('Skills &amp; Teachers'!O58),"",'Skills &amp; Teachers'!O58)</f>
        <v/>
      </c>
      <c r="X58" s="130" t="str">
        <f>IF(ISBLANK('Skills &amp; Teachers'!R58),"",'Skills &amp; Teachers'!R58)</f>
        <v/>
      </c>
      <c r="Y58" s="130" t="str">
        <f>IF(ISBLANK('Skills &amp; Teachers'!T58),"",'Skills &amp; Teachers'!T58)</f>
        <v/>
      </c>
      <c r="Z58" s="130" t="str">
        <f>IF(ISBLANK('Skills &amp; Teachers'!V58),"",'Skills &amp; Teachers'!V58)</f>
        <v/>
      </c>
      <c r="AA58" s="130" t="str">
        <f>IF(ISBLANK('Skills &amp; Teachers'!X58),"",'Skills &amp; Teachers'!X58)</f>
        <v/>
      </c>
      <c r="AB58" s="131" t="str">
        <f>IF(ISBLANK('Skills &amp; Teachers'!AA58),"",'Skills &amp; Teachers'!AA58)</f>
        <v/>
      </c>
    </row>
    <row r="59" spans="1:28" ht="15" customHeight="1" x14ac:dyDescent="0.2">
      <c r="R59" s="132" t="s">
        <v>104</v>
      </c>
      <c r="S59" s="135" t="s">
        <v>12</v>
      </c>
      <c r="T59" s="136"/>
      <c r="U59" s="136"/>
      <c r="V59" s="136"/>
      <c r="W59" s="136"/>
      <c r="X59" s="136"/>
      <c r="Y59" s="136"/>
      <c r="Z59" s="136"/>
      <c r="AA59" s="136"/>
      <c r="AB59" s="137"/>
    </row>
    <row r="60" spans="1:28" ht="15" customHeight="1" x14ac:dyDescent="0.2">
      <c r="A60" s="82" t="s">
        <v>105</v>
      </c>
      <c r="B60" s="80"/>
      <c r="C60" s="80"/>
      <c r="D60" s="80"/>
      <c r="E60" s="80"/>
      <c r="F60" s="80"/>
      <c r="G60" s="80"/>
      <c r="H60" s="80"/>
      <c r="I60" s="80"/>
      <c r="J60" s="80"/>
      <c r="K60" s="80"/>
      <c r="L60" s="80"/>
      <c r="M60" s="80"/>
      <c r="N60" s="80"/>
      <c r="O60" s="80"/>
      <c r="P60" s="80"/>
      <c r="R60" s="127" t="str">
        <f>IF(ISBLANK('Skills &amp; Teachers'!A39)," ",'Skills &amp; Teachers'!A39)</f>
        <v xml:space="preserve"> </v>
      </c>
      <c r="S60" s="133" t="str">
        <f>IFERROR(OR('Skills &amp; Teachers'!F63,'Skills &amp; Teachers'!G63),"")</f>
        <v/>
      </c>
      <c r="T60" s="133" t="str">
        <f>IFERROR(OR('Skills &amp; Teachers'!H63,'Skills &amp; Teachers'!I63),"")</f>
        <v/>
      </c>
      <c r="U60" s="133" t="str">
        <f>IFERROR(OR('Skills &amp; Teachers'!K63,'Skills &amp; Teachers'!L63),"")</f>
        <v/>
      </c>
      <c r="V60" s="133" t="str">
        <f>IFERROR(OR('Skills &amp; Teachers'!M63,'Skills &amp; Teachers'!N63),"")</f>
        <v/>
      </c>
      <c r="W60" s="133" t="str">
        <f>IFERROR(OR('Skills &amp; Teachers'!O63,'Skills &amp; Teachers'!P63),"")</f>
        <v/>
      </c>
      <c r="X60" s="133" t="str">
        <f>IFERROR(OR('Skills &amp; Teachers'!R63,'Skills &amp; Teachers'!S63),"")</f>
        <v/>
      </c>
      <c r="Y60" s="133" t="str">
        <f>IFERROR(OR('Skills &amp; Teachers'!T63,'Skills &amp; Teachers'!U63),"")</f>
        <v/>
      </c>
      <c r="Z60" s="133" t="str">
        <f>IFERROR(OR('Skills &amp; Teachers'!V63,'Skills &amp; Teachers'!W63),"")</f>
        <v/>
      </c>
      <c r="AA60" s="133" t="str">
        <f>IFERROR(OR('Skills &amp; Teachers'!X63,'Skills &amp; Teachers'!Y63),"")</f>
        <v/>
      </c>
      <c r="AB60" s="134" t="str">
        <f>IFERROR(OR('Skills &amp; Teachers'!AA63,'Skills &amp; Teachers'!AB63),"")</f>
        <v/>
      </c>
    </row>
    <row r="61" spans="1:28" ht="15" customHeight="1" x14ac:dyDescent="0.2">
      <c r="A61" s="84"/>
      <c r="B61" s="80"/>
      <c r="C61" s="80"/>
      <c r="D61" s="80"/>
      <c r="E61" s="80"/>
      <c r="F61" s="80"/>
      <c r="G61" s="80"/>
      <c r="H61" s="80"/>
      <c r="I61" s="80"/>
      <c r="J61" s="80"/>
      <c r="K61" s="80"/>
      <c r="L61" s="80"/>
      <c r="M61" s="80"/>
      <c r="N61" s="80"/>
      <c r="O61" s="80"/>
      <c r="P61" s="80"/>
      <c r="R61" s="127" t="str">
        <f>IF(ISBLANK('Skills &amp; Teachers'!A40)," ",'Skills &amp; Teachers'!A40)</f>
        <v xml:space="preserve"> </v>
      </c>
      <c r="S61" s="32" t="str">
        <f>IFERROR(OR('Skills &amp; Teachers'!F64,'Skills &amp; Teachers'!G64),"")</f>
        <v/>
      </c>
      <c r="T61" s="32" t="str">
        <f>IFERROR(OR('Skills &amp; Teachers'!H64,'Skills &amp; Teachers'!I64),"")</f>
        <v/>
      </c>
      <c r="U61" s="32" t="str">
        <f>IFERROR(OR('Skills &amp; Teachers'!K64,'Skills &amp; Teachers'!L64),"")</f>
        <v/>
      </c>
      <c r="V61" s="32" t="str">
        <f>IFERROR(OR('Skills &amp; Teachers'!M64,'Skills &amp; Teachers'!N64),"")</f>
        <v/>
      </c>
      <c r="W61" s="32" t="str">
        <f>IFERROR(OR('Skills &amp; Teachers'!O64,'Skills &amp; Teachers'!P64),"")</f>
        <v/>
      </c>
      <c r="X61" s="32" t="str">
        <f>IFERROR(OR('Skills &amp; Teachers'!R64,'Skills &amp; Teachers'!S64),"")</f>
        <v/>
      </c>
      <c r="Y61" s="32" t="str">
        <f>IFERROR(OR('Skills &amp; Teachers'!T64,'Skills &amp; Teachers'!U64),"")</f>
        <v/>
      </c>
      <c r="Z61" s="32" t="str">
        <f>IFERROR(OR('Skills &amp; Teachers'!V64,'Skills &amp; Teachers'!W64),"")</f>
        <v/>
      </c>
      <c r="AA61" s="32" t="str">
        <f>IFERROR(OR('Skills &amp; Teachers'!X64,'Skills &amp; Teachers'!Y64),"")</f>
        <v/>
      </c>
      <c r="AB61" s="124" t="str">
        <f>IFERROR(OR('Skills &amp; Teachers'!AA64,'Skills &amp; Teachers'!AB64),"")</f>
        <v/>
      </c>
    </row>
    <row r="62" spans="1:28" ht="15" customHeight="1" x14ac:dyDescent="0.2">
      <c r="A62" s="84"/>
      <c r="B62" s="80"/>
      <c r="C62" s="80"/>
      <c r="D62" s="80"/>
      <c r="E62" s="80"/>
      <c r="F62" s="80"/>
      <c r="G62" s="80"/>
      <c r="H62" s="80"/>
      <c r="I62" s="80"/>
      <c r="J62" s="80"/>
      <c r="K62" s="80"/>
      <c r="L62" s="80"/>
      <c r="M62" s="80"/>
      <c r="N62" s="80"/>
      <c r="O62" s="80"/>
      <c r="P62" s="80"/>
      <c r="R62" s="127" t="str">
        <f>IF(ISBLANK('Skills &amp; Teachers'!A41)," ",'Skills &amp; Teachers'!A41)</f>
        <v xml:space="preserve"> </v>
      </c>
      <c r="S62" s="32" t="str">
        <f>IFERROR(OR('Skills &amp; Teachers'!F65,'Skills &amp; Teachers'!G65),"")</f>
        <v/>
      </c>
      <c r="T62" s="32" t="str">
        <f>IFERROR(OR('Skills &amp; Teachers'!H65,'Skills &amp; Teachers'!I65),"")</f>
        <v/>
      </c>
      <c r="U62" s="32" t="str">
        <f>IFERROR(OR('Skills &amp; Teachers'!K65,'Skills &amp; Teachers'!L65),"")</f>
        <v/>
      </c>
      <c r="V62" s="32" t="str">
        <f>IFERROR(OR('Skills &amp; Teachers'!M65,'Skills &amp; Teachers'!N65),"")</f>
        <v/>
      </c>
      <c r="W62" s="32" t="str">
        <f>IFERROR(OR('Skills &amp; Teachers'!O65,'Skills &amp; Teachers'!P65),"")</f>
        <v/>
      </c>
      <c r="X62" s="32" t="str">
        <f>IFERROR(OR('Skills &amp; Teachers'!R65,'Skills &amp; Teachers'!S65),"")</f>
        <v/>
      </c>
      <c r="Y62" s="32" t="str">
        <f>IFERROR(OR('Skills &amp; Teachers'!T65,'Skills &amp; Teachers'!U65),"")</f>
        <v/>
      </c>
      <c r="Z62" s="32" t="str">
        <f>IFERROR(OR('Skills &amp; Teachers'!V65,'Skills &amp; Teachers'!W65),"")</f>
        <v/>
      </c>
      <c r="AA62" s="32" t="str">
        <f>IFERROR(OR('Skills &amp; Teachers'!X65,'Skills &amp; Teachers'!Y65),"")</f>
        <v/>
      </c>
      <c r="AB62" s="124" t="str">
        <f>IFERROR(OR('Skills &amp; Teachers'!AA65,'Skills &amp; Teachers'!AB65),"")</f>
        <v/>
      </c>
    </row>
    <row r="63" spans="1:28" ht="15" customHeight="1" x14ac:dyDescent="0.2">
      <c r="A63" s="84"/>
      <c r="B63" s="80"/>
      <c r="C63" s="80"/>
      <c r="D63" s="80"/>
      <c r="E63" s="80"/>
      <c r="F63" s="80"/>
      <c r="G63" s="80"/>
      <c r="H63" s="80"/>
      <c r="I63" s="80"/>
      <c r="J63" s="80"/>
      <c r="K63" s="80"/>
      <c r="L63" s="80"/>
      <c r="M63" s="80"/>
      <c r="N63" s="80"/>
      <c r="O63" s="80"/>
      <c r="P63" s="80"/>
      <c r="R63" s="127" t="str">
        <f>IF(ISBLANK('Skills &amp; Teachers'!A42)," ",'Skills &amp; Teachers'!A42)</f>
        <v xml:space="preserve"> </v>
      </c>
      <c r="S63" s="32" t="str">
        <f>IFERROR(OR('Skills &amp; Teachers'!F66,'Skills &amp; Teachers'!G66),"")</f>
        <v/>
      </c>
      <c r="T63" s="32" t="str">
        <f>IFERROR(OR('Skills &amp; Teachers'!H66,'Skills &amp; Teachers'!I66),"")</f>
        <v/>
      </c>
      <c r="U63" s="32" t="str">
        <f>IFERROR(OR('Skills &amp; Teachers'!K66,'Skills &amp; Teachers'!L66),"")</f>
        <v/>
      </c>
      <c r="V63" s="32" t="str">
        <f>IFERROR(OR('Skills &amp; Teachers'!M66,'Skills &amp; Teachers'!N66),"")</f>
        <v/>
      </c>
      <c r="W63" s="32" t="str">
        <f>IFERROR(OR('Skills &amp; Teachers'!O66,'Skills &amp; Teachers'!P66),"")</f>
        <v/>
      </c>
      <c r="X63" s="32" t="str">
        <f>IFERROR(OR('Skills &amp; Teachers'!R66,'Skills &amp; Teachers'!S66),"")</f>
        <v/>
      </c>
      <c r="Y63" s="32" t="str">
        <f>IFERROR(OR('Skills &amp; Teachers'!T66,'Skills &amp; Teachers'!U66),"")</f>
        <v/>
      </c>
      <c r="Z63" s="32" t="str">
        <f>IFERROR(OR('Skills &amp; Teachers'!V66,'Skills &amp; Teachers'!W66),"")</f>
        <v/>
      </c>
      <c r="AA63" s="32" t="str">
        <f>IFERROR(OR('Skills &amp; Teachers'!X66,'Skills &amp; Teachers'!Y66),"")</f>
        <v/>
      </c>
      <c r="AB63" s="124" t="str">
        <f>IFERROR(OR('Skills &amp; Teachers'!AA66,'Skills &amp; Teachers'!AB66),"")</f>
        <v/>
      </c>
    </row>
    <row r="64" spans="1:28" ht="15" customHeight="1" x14ac:dyDescent="0.2">
      <c r="A64" s="84"/>
      <c r="B64" s="80"/>
      <c r="C64" s="80"/>
      <c r="D64" s="80"/>
      <c r="E64" s="80"/>
      <c r="F64" s="80"/>
      <c r="G64" s="80"/>
      <c r="H64" s="80"/>
      <c r="I64" s="80"/>
      <c r="J64" s="80"/>
      <c r="K64" s="80"/>
      <c r="L64" s="80"/>
      <c r="M64" s="80"/>
      <c r="N64" s="80"/>
      <c r="O64" s="80"/>
      <c r="P64" s="80"/>
      <c r="R64" s="127" t="str">
        <f>IF(ISBLANK('Skills &amp; Teachers'!A43)," ",'Skills &amp; Teachers'!A43)</f>
        <v xml:space="preserve"> </v>
      </c>
      <c r="S64" s="32" t="str">
        <f>IFERROR(OR('Skills &amp; Teachers'!F67,'Skills &amp; Teachers'!G67),"")</f>
        <v/>
      </c>
      <c r="T64" s="32" t="str">
        <f>IFERROR(OR('Skills &amp; Teachers'!H67,'Skills &amp; Teachers'!I67),"")</f>
        <v/>
      </c>
      <c r="U64" s="32" t="str">
        <f>IFERROR(OR('Skills &amp; Teachers'!K67,'Skills &amp; Teachers'!L67),"")</f>
        <v/>
      </c>
      <c r="V64" s="32" t="str">
        <f>IFERROR(OR('Skills &amp; Teachers'!M67,'Skills &amp; Teachers'!N67),"")</f>
        <v/>
      </c>
      <c r="W64" s="32" t="str">
        <f>IFERROR(OR('Skills &amp; Teachers'!O67,'Skills &amp; Teachers'!P67),"")</f>
        <v/>
      </c>
      <c r="X64" s="32" t="str">
        <f>IFERROR(OR('Skills &amp; Teachers'!R67,'Skills &amp; Teachers'!S67),"")</f>
        <v/>
      </c>
      <c r="Y64" s="32" t="str">
        <f>IFERROR(OR('Skills &amp; Teachers'!T67,'Skills &amp; Teachers'!U67),"")</f>
        <v/>
      </c>
      <c r="Z64" s="32" t="str">
        <f>IFERROR(OR('Skills &amp; Teachers'!V67,'Skills &amp; Teachers'!W67),"")</f>
        <v/>
      </c>
      <c r="AA64" s="32" t="str">
        <f>IFERROR(OR('Skills &amp; Teachers'!X67,'Skills &amp; Teachers'!Y67),"")</f>
        <v/>
      </c>
      <c r="AB64" s="124" t="str">
        <f>IFERROR(OR('Skills &amp; Teachers'!AA67,'Skills &amp; Teachers'!AB67),"")</f>
        <v/>
      </c>
    </row>
    <row r="65" spans="1:28" ht="15" customHeight="1" x14ac:dyDescent="0.2">
      <c r="A65" s="84"/>
      <c r="B65" s="80"/>
      <c r="C65" s="80"/>
      <c r="D65" s="80"/>
      <c r="E65" s="80"/>
      <c r="F65" s="80"/>
      <c r="G65" s="80"/>
      <c r="H65" s="80"/>
      <c r="I65" s="80"/>
      <c r="J65" s="80"/>
      <c r="K65" s="80"/>
      <c r="L65" s="80"/>
      <c r="M65" s="80"/>
      <c r="N65" s="80"/>
      <c r="O65" s="80"/>
      <c r="P65" s="80"/>
      <c r="R65" s="127" t="str">
        <f>IF(ISBLANK('Skills &amp; Teachers'!A44)," ",'Skills &amp; Teachers'!A44)</f>
        <v xml:space="preserve"> </v>
      </c>
      <c r="S65" s="32" t="str">
        <f>IFERROR(OR('Skills &amp; Teachers'!F68,'Skills &amp; Teachers'!G68),"")</f>
        <v/>
      </c>
      <c r="T65" s="32" t="str">
        <f>IFERROR(OR('Skills &amp; Teachers'!H68,'Skills &amp; Teachers'!I68),"")</f>
        <v/>
      </c>
      <c r="U65" s="32" t="str">
        <f>IFERROR(OR('Skills &amp; Teachers'!K68,'Skills &amp; Teachers'!L68),"")</f>
        <v/>
      </c>
      <c r="V65" s="32" t="str">
        <f>IFERROR(OR('Skills &amp; Teachers'!M68,'Skills &amp; Teachers'!N68),"")</f>
        <v/>
      </c>
      <c r="W65" s="32" t="str">
        <f>IFERROR(OR('Skills &amp; Teachers'!O68,'Skills &amp; Teachers'!P68),"")</f>
        <v/>
      </c>
      <c r="X65" s="32" t="str">
        <f>IFERROR(OR('Skills &amp; Teachers'!R68,'Skills &amp; Teachers'!S68),"")</f>
        <v/>
      </c>
      <c r="Y65" s="32" t="str">
        <f>IFERROR(OR('Skills &amp; Teachers'!T68,'Skills &amp; Teachers'!U68),"")</f>
        <v/>
      </c>
      <c r="Z65" s="32" t="str">
        <f>IFERROR(OR('Skills &amp; Teachers'!V68,'Skills &amp; Teachers'!W68),"")</f>
        <v/>
      </c>
      <c r="AA65" s="32" t="str">
        <f>IFERROR(OR('Skills &amp; Teachers'!X68,'Skills &amp; Teachers'!Y68),"")</f>
        <v/>
      </c>
      <c r="AB65" s="124" t="str">
        <f>IFERROR(OR('Skills &amp; Teachers'!AA68,'Skills &amp; Teachers'!AB68),"")</f>
        <v/>
      </c>
    </row>
    <row r="66" spans="1:28" ht="15" customHeight="1" x14ac:dyDescent="0.2">
      <c r="A66" s="84"/>
      <c r="B66" s="80"/>
      <c r="C66" s="80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R66" s="127" t="str">
        <f>IF(ISBLANK('Skills &amp; Teachers'!A45)," ",'Skills &amp; Teachers'!A45)</f>
        <v xml:space="preserve"> </v>
      </c>
      <c r="S66" s="32" t="str">
        <f>IFERROR(OR('Skills &amp; Teachers'!F69,'Skills &amp; Teachers'!G69),"")</f>
        <v/>
      </c>
      <c r="T66" s="32" t="str">
        <f>IFERROR(OR('Skills &amp; Teachers'!H69,'Skills &amp; Teachers'!I69),"")</f>
        <v/>
      </c>
      <c r="U66" s="32" t="str">
        <f>IFERROR(OR('Skills &amp; Teachers'!K69,'Skills &amp; Teachers'!L69),"")</f>
        <v/>
      </c>
      <c r="V66" s="32" t="str">
        <f>IFERROR(OR('Skills &amp; Teachers'!M69,'Skills &amp; Teachers'!N69),"")</f>
        <v/>
      </c>
      <c r="W66" s="32" t="str">
        <f>IFERROR(OR('Skills &amp; Teachers'!O69,'Skills &amp; Teachers'!P69),"")</f>
        <v/>
      </c>
      <c r="X66" s="32" t="str">
        <f>IFERROR(OR('Skills &amp; Teachers'!R69,'Skills &amp; Teachers'!S69),"")</f>
        <v/>
      </c>
      <c r="Y66" s="32" t="str">
        <f>IFERROR(OR('Skills &amp; Teachers'!T69,'Skills &amp; Teachers'!U69),"")</f>
        <v/>
      </c>
      <c r="Z66" s="32" t="str">
        <f>IFERROR(OR('Skills &amp; Teachers'!V69,'Skills &amp; Teachers'!W69),"")</f>
        <v/>
      </c>
      <c r="AA66" s="32" t="str">
        <f>IFERROR(OR('Skills &amp; Teachers'!X69,'Skills &amp; Teachers'!Y69),"")</f>
        <v/>
      </c>
      <c r="AB66" s="124" t="str">
        <f>IFERROR(OR('Skills &amp; Teachers'!AA69,'Skills &amp; Teachers'!AB69),"")</f>
        <v/>
      </c>
    </row>
    <row r="67" spans="1:28" ht="15" customHeight="1" x14ac:dyDescent="0.2">
      <c r="A67" s="93"/>
      <c r="B67" s="94"/>
      <c r="C67" s="94"/>
      <c r="D67" s="94"/>
      <c r="E67" s="94"/>
      <c r="F67" s="94"/>
      <c r="G67" s="94"/>
      <c r="H67" s="94"/>
      <c r="I67" s="94"/>
      <c r="J67" s="94"/>
      <c r="K67" s="94"/>
      <c r="L67" s="94"/>
      <c r="M67" s="94"/>
      <c r="N67" s="94"/>
      <c r="O67" s="94"/>
      <c r="P67" s="94"/>
      <c r="R67" s="127" t="str">
        <f>IF(ISBLANK('Skills &amp; Teachers'!A46)," ",'Skills &amp; Teachers'!A46)</f>
        <v xml:space="preserve"> </v>
      </c>
      <c r="S67" s="32" t="str">
        <f>IFERROR(OR('Skills &amp; Teachers'!F70,'Skills &amp; Teachers'!G70),"")</f>
        <v/>
      </c>
      <c r="T67" s="32" t="str">
        <f>IFERROR(OR('Skills &amp; Teachers'!H70,'Skills &amp; Teachers'!I70),"")</f>
        <v/>
      </c>
      <c r="U67" s="32" t="str">
        <f>IFERROR(OR('Skills &amp; Teachers'!K70,'Skills &amp; Teachers'!L70),"")</f>
        <v/>
      </c>
      <c r="V67" s="32" t="str">
        <f>IFERROR(OR('Skills &amp; Teachers'!M70,'Skills &amp; Teachers'!N70),"")</f>
        <v/>
      </c>
      <c r="W67" s="32" t="str">
        <f>IFERROR(OR('Skills &amp; Teachers'!O70,'Skills &amp; Teachers'!P70),"")</f>
        <v/>
      </c>
      <c r="X67" s="32" t="str">
        <f>IFERROR(OR('Skills &amp; Teachers'!R70,'Skills &amp; Teachers'!S70),"")</f>
        <v/>
      </c>
      <c r="Y67" s="32" t="str">
        <f>IFERROR(OR('Skills &amp; Teachers'!T70,'Skills &amp; Teachers'!U70),"")</f>
        <v/>
      </c>
      <c r="Z67" s="32" t="str">
        <f>IFERROR(OR('Skills &amp; Teachers'!V70,'Skills &amp; Teachers'!W70),"")</f>
        <v/>
      </c>
      <c r="AA67" s="32" t="str">
        <f>IFERROR(OR('Skills &amp; Teachers'!X70,'Skills &amp; Teachers'!Y70),"")</f>
        <v/>
      </c>
      <c r="AB67" s="124" t="str">
        <f>IFERROR(OR('Skills &amp; Teachers'!AA70,'Skills &amp; Teachers'!AB70),"")</f>
        <v/>
      </c>
    </row>
    <row r="68" spans="1:28" ht="15" customHeight="1" x14ac:dyDescent="0.25">
      <c r="A68" s="97" t="s">
        <v>106</v>
      </c>
      <c r="B68" s="98"/>
      <c r="C68" s="98"/>
      <c r="D68" s="98"/>
      <c r="E68" s="98"/>
      <c r="F68" s="98"/>
      <c r="G68" s="98"/>
      <c r="H68" s="98"/>
      <c r="I68" s="98"/>
      <c r="J68" s="98"/>
      <c r="K68" s="98"/>
      <c r="L68" s="98"/>
      <c r="M68" s="98"/>
      <c r="N68" s="98"/>
      <c r="O68" s="98"/>
      <c r="P68" s="99"/>
      <c r="R68" s="127" t="str">
        <f>IF(ISBLANK('Skills &amp; Teachers'!A47)," ",'Skills &amp; Teachers'!A47)</f>
        <v xml:space="preserve"> </v>
      </c>
      <c r="S68" s="32" t="str">
        <f>IFERROR(OR('Skills &amp; Teachers'!F71,'Skills &amp; Teachers'!G71),"")</f>
        <v/>
      </c>
      <c r="T68" s="32" t="str">
        <f>IFERROR(OR('Skills &amp; Teachers'!H71,'Skills &amp; Teachers'!I71),"")</f>
        <v/>
      </c>
      <c r="U68" s="32" t="str">
        <f>IFERROR(OR('Skills &amp; Teachers'!K71,'Skills &amp; Teachers'!L71),"")</f>
        <v/>
      </c>
      <c r="V68" s="32" t="str">
        <f>IFERROR(OR('Skills &amp; Teachers'!M71,'Skills &amp; Teachers'!N71),"")</f>
        <v/>
      </c>
      <c r="W68" s="32" t="str">
        <f>IFERROR(OR('Skills &amp; Teachers'!O71,'Skills &amp; Teachers'!P71),"")</f>
        <v/>
      </c>
      <c r="X68" s="32" t="str">
        <f>IFERROR(OR('Skills &amp; Teachers'!R71,'Skills &amp; Teachers'!S71),"")</f>
        <v/>
      </c>
      <c r="Y68" s="32" t="str">
        <f>IFERROR(OR('Skills &amp; Teachers'!T71,'Skills &amp; Teachers'!U71),"")</f>
        <v/>
      </c>
      <c r="Z68" s="32" t="str">
        <f>IFERROR(OR('Skills &amp; Teachers'!V71,'Skills &amp; Teachers'!W71),"")</f>
        <v/>
      </c>
      <c r="AA68" s="32" t="str">
        <f>IFERROR(OR('Skills &amp; Teachers'!X71,'Skills &amp; Teachers'!Y71),"")</f>
        <v/>
      </c>
      <c r="AB68" s="124" t="str">
        <f>IFERROR(OR('Skills &amp; Teachers'!AA71,'Skills &amp; Teachers'!AB71),"")</f>
        <v/>
      </c>
    </row>
    <row r="69" spans="1:28" ht="15" customHeight="1" x14ac:dyDescent="0.2">
      <c r="A69" s="95" t="s">
        <v>107</v>
      </c>
      <c r="B69" s="96"/>
      <c r="C69" s="96"/>
      <c r="D69" s="96"/>
      <c r="E69" s="96"/>
      <c r="F69" s="96"/>
      <c r="G69" s="96"/>
      <c r="H69" s="96"/>
      <c r="I69" s="96"/>
      <c r="J69" s="96"/>
      <c r="K69" s="96"/>
      <c r="L69" s="96"/>
      <c r="M69" s="96"/>
      <c r="N69" s="96"/>
      <c r="O69" s="96"/>
      <c r="P69" s="96"/>
      <c r="R69" s="127" t="str">
        <f>IF(ISBLANK('Skills &amp; Teachers'!A48)," ",'Skills &amp; Teachers'!A48)</f>
        <v xml:space="preserve"> </v>
      </c>
      <c r="S69" s="32" t="str">
        <f>IFERROR(OR('Skills &amp; Teachers'!F72,'Skills &amp; Teachers'!G72),"")</f>
        <v/>
      </c>
      <c r="T69" s="32" t="str">
        <f>IFERROR(OR('Skills &amp; Teachers'!H72,'Skills &amp; Teachers'!I72),"")</f>
        <v/>
      </c>
      <c r="U69" s="32" t="str">
        <f>IFERROR(OR('Skills &amp; Teachers'!K72,'Skills &amp; Teachers'!L72),"")</f>
        <v/>
      </c>
      <c r="V69" s="32" t="str">
        <f>IFERROR(OR('Skills &amp; Teachers'!M72,'Skills &amp; Teachers'!N72),"")</f>
        <v/>
      </c>
      <c r="W69" s="32" t="str">
        <f>IFERROR(OR('Skills &amp; Teachers'!O72,'Skills &amp; Teachers'!P72),"")</f>
        <v/>
      </c>
      <c r="X69" s="32" t="str">
        <f>IFERROR(OR('Skills &amp; Teachers'!R72,'Skills &amp; Teachers'!S72),"")</f>
        <v/>
      </c>
      <c r="Y69" s="32" t="str">
        <f>IFERROR(OR('Skills &amp; Teachers'!T72,'Skills &amp; Teachers'!U72),"")</f>
        <v/>
      </c>
      <c r="Z69" s="32" t="str">
        <f>IFERROR(OR('Skills &amp; Teachers'!V72,'Skills &amp; Teachers'!W72),"")</f>
        <v/>
      </c>
      <c r="AA69" s="32" t="str">
        <f>IFERROR(OR('Skills &amp; Teachers'!X72,'Skills &amp; Teachers'!Y72),"")</f>
        <v/>
      </c>
      <c r="AB69" s="124" t="str">
        <f>IFERROR(OR('Skills &amp; Teachers'!AA72,'Skills &amp; Teachers'!AB72),"")</f>
        <v/>
      </c>
    </row>
    <row r="70" spans="1:28" ht="15" customHeight="1" x14ac:dyDescent="0.2">
      <c r="A70" s="80"/>
      <c r="B70" s="80"/>
      <c r="C70" s="80"/>
      <c r="D70" s="80"/>
      <c r="E70" s="80"/>
      <c r="F70" s="80"/>
      <c r="G70" s="80"/>
      <c r="H70" s="80"/>
      <c r="I70" s="80"/>
      <c r="J70" s="80"/>
      <c r="K70" s="80"/>
      <c r="L70" s="80"/>
      <c r="M70" s="80"/>
      <c r="N70" s="80"/>
      <c r="O70" s="80"/>
      <c r="P70" s="80"/>
      <c r="R70" s="127" t="str">
        <f>IF(ISBLANK('Skills &amp; Teachers'!A49)," ",'Skills &amp; Teachers'!A49)</f>
        <v xml:space="preserve"> </v>
      </c>
      <c r="S70" s="32" t="str">
        <f>IFERROR(OR('Skills &amp; Teachers'!F73,'Skills &amp; Teachers'!G73),"")</f>
        <v/>
      </c>
      <c r="T70" s="32" t="str">
        <f>IFERROR(OR('Skills &amp; Teachers'!H73,'Skills &amp; Teachers'!I73),"")</f>
        <v/>
      </c>
      <c r="U70" s="32" t="str">
        <f>IFERROR(OR('Skills &amp; Teachers'!K73,'Skills &amp; Teachers'!L73),"")</f>
        <v/>
      </c>
      <c r="V70" s="32" t="str">
        <f>IFERROR(OR('Skills &amp; Teachers'!M73,'Skills &amp; Teachers'!N73),"")</f>
        <v/>
      </c>
      <c r="W70" s="32" t="str">
        <f>IFERROR(OR('Skills &amp; Teachers'!O73,'Skills &amp; Teachers'!P73),"")</f>
        <v/>
      </c>
      <c r="X70" s="32" t="str">
        <f>IFERROR(OR('Skills &amp; Teachers'!R73,'Skills &amp; Teachers'!S73),"")</f>
        <v/>
      </c>
      <c r="Y70" s="32" t="str">
        <f>IFERROR(OR('Skills &amp; Teachers'!T73,'Skills &amp; Teachers'!U73),"")</f>
        <v/>
      </c>
      <c r="Z70" s="32" t="str">
        <f>IFERROR(OR('Skills &amp; Teachers'!V73,'Skills &amp; Teachers'!W73),"")</f>
        <v/>
      </c>
      <c r="AA70" s="32" t="str">
        <f>IFERROR(OR('Skills &amp; Teachers'!X73,'Skills &amp; Teachers'!Y73),"")</f>
        <v/>
      </c>
      <c r="AB70" s="124" t="str">
        <f>IFERROR(OR('Skills &amp; Teachers'!AA73,'Skills &amp; Teachers'!AB73),"")</f>
        <v/>
      </c>
    </row>
    <row r="71" spans="1:28" ht="15" customHeight="1" x14ac:dyDescent="0.2">
      <c r="A71" s="80"/>
      <c r="B71" s="80"/>
      <c r="C71" s="80"/>
      <c r="D71" s="80"/>
      <c r="E71" s="80"/>
      <c r="F71" s="80"/>
      <c r="G71" s="80"/>
      <c r="H71" s="80"/>
      <c r="I71" s="80"/>
      <c r="J71" s="80"/>
      <c r="K71" s="80"/>
      <c r="L71" s="80"/>
      <c r="M71" s="80"/>
      <c r="N71" s="80"/>
      <c r="O71" s="80"/>
      <c r="P71" s="80"/>
      <c r="R71" s="127" t="str">
        <f>IF(ISBLANK('Skills &amp; Teachers'!A50)," ",'Skills &amp; Teachers'!A50)</f>
        <v xml:space="preserve"> </v>
      </c>
      <c r="S71" s="32" t="str">
        <f>IFERROR(OR('Skills &amp; Teachers'!F74,'Skills &amp; Teachers'!G74),"")</f>
        <v/>
      </c>
      <c r="T71" s="32" t="str">
        <f>IFERROR(OR('Skills &amp; Teachers'!H74,'Skills &amp; Teachers'!I74),"")</f>
        <v/>
      </c>
      <c r="U71" s="32" t="str">
        <f>IFERROR(OR('Skills &amp; Teachers'!K74,'Skills &amp; Teachers'!L74),"")</f>
        <v/>
      </c>
      <c r="V71" s="32" t="str">
        <f>IFERROR(OR('Skills &amp; Teachers'!M74,'Skills &amp; Teachers'!N74),"")</f>
        <v/>
      </c>
      <c r="W71" s="32" t="str">
        <f>IFERROR(OR('Skills &amp; Teachers'!O74,'Skills &amp; Teachers'!P74),"")</f>
        <v/>
      </c>
      <c r="X71" s="32" t="str">
        <f>IFERROR(OR('Skills &amp; Teachers'!R74,'Skills &amp; Teachers'!S74),"")</f>
        <v/>
      </c>
      <c r="Y71" s="32" t="str">
        <f>IFERROR(OR('Skills &amp; Teachers'!T74,'Skills &amp; Teachers'!U74),"")</f>
        <v/>
      </c>
      <c r="Z71" s="32" t="str">
        <f>IFERROR(OR('Skills &amp; Teachers'!V74,'Skills &amp; Teachers'!W74),"")</f>
        <v/>
      </c>
      <c r="AA71" s="32" t="str">
        <f>IFERROR(OR('Skills &amp; Teachers'!X74,'Skills &amp; Teachers'!Y74),"")</f>
        <v/>
      </c>
      <c r="AB71" s="124" t="str">
        <f>IFERROR(OR('Skills &amp; Teachers'!AA74,'Skills &amp; Teachers'!AB74),"")</f>
        <v/>
      </c>
    </row>
    <row r="72" spans="1:28" ht="15" customHeight="1" x14ac:dyDescent="0.2">
      <c r="A72" s="80"/>
      <c r="B72" s="80"/>
      <c r="C72" s="80"/>
      <c r="D72" s="80"/>
      <c r="E72" s="80"/>
      <c r="F72" s="80"/>
      <c r="G72" s="80"/>
      <c r="H72" s="80"/>
      <c r="I72" s="80"/>
      <c r="J72" s="80"/>
      <c r="K72" s="80"/>
      <c r="L72" s="80"/>
      <c r="M72" s="80"/>
      <c r="N72" s="80"/>
      <c r="O72" s="80"/>
      <c r="P72" s="80"/>
      <c r="R72" s="127" t="str">
        <f>IF(ISBLANK('Skills &amp; Teachers'!A51)," ",'Skills &amp; Teachers'!A51)</f>
        <v xml:space="preserve"> </v>
      </c>
      <c r="S72" s="32" t="str">
        <f>IFERROR(OR('Skills &amp; Teachers'!F75,'Skills &amp; Teachers'!G75),"")</f>
        <v/>
      </c>
      <c r="T72" s="32" t="str">
        <f>IFERROR(OR('Skills &amp; Teachers'!H75,'Skills &amp; Teachers'!I75),"")</f>
        <v/>
      </c>
      <c r="U72" s="32" t="str">
        <f>IFERROR(OR('Skills &amp; Teachers'!K75,'Skills &amp; Teachers'!L75),"")</f>
        <v/>
      </c>
      <c r="V72" s="32" t="str">
        <f>IFERROR(OR('Skills &amp; Teachers'!M75,'Skills &amp; Teachers'!N75),"")</f>
        <v/>
      </c>
      <c r="W72" s="32" t="str">
        <f>IFERROR(OR('Skills &amp; Teachers'!O75,'Skills &amp; Teachers'!P75),"")</f>
        <v/>
      </c>
      <c r="X72" s="32" t="str">
        <f>IFERROR(OR('Skills &amp; Teachers'!R75,'Skills &amp; Teachers'!S75),"")</f>
        <v/>
      </c>
      <c r="Y72" s="32" t="str">
        <f>IFERROR(OR('Skills &amp; Teachers'!T75,'Skills &amp; Teachers'!U75),"")</f>
        <v/>
      </c>
      <c r="Z72" s="32" t="str">
        <f>IFERROR(OR('Skills &amp; Teachers'!V75,'Skills &amp; Teachers'!W75),"")</f>
        <v/>
      </c>
      <c r="AA72" s="32" t="str">
        <f>IFERROR(OR('Skills &amp; Teachers'!X75,'Skills &amp; Teachers'!Y75),"")</f>
        <v/>
      </c>
      <c r="AB72" s="124" t="str">
        <f>IFERROR(OR('Skills &amp; Teachers'!AA75,'Skills &amp; Teachers'!AB75),"")</f>
        <v/>
      </c>
    </row>
    <row r="73" spans="1:28" ht="15" customHeight="1" x14ac:dyDescent="0.2">
      <c r="A73" s="80"/>
      <c r="B73" s="80"/>
      <c r="C73" s="80"/>
      <c r="D73" s="80"/>
      <c r="E73" s="80"/>
      <c r="F73" s="80"/>
      <c r="G73" s="80"/>
      <c r="H73" s="80"/>
      <c r="I73" s="80"/>
      <c r="J73" s="80"/>
      <c r="K73" s="80"/>
      <c r="L73" s="80"/>
      <c r="M73" s="80"/>
      <c r="N73" s="80"/>
      <c r="O73" s="80"/>
      <c r="P73" s="80"/>
      <c r="R73" s="127" t="str">
        <f>IF(ISBLANK('Skills &amp; Teachers'!A52)," ",'Skills &amp; Teachers'!A52)</f>
        <v xml:space="preserve"> </v>
      </c>
      <c r="S73" s="32" t="str">
        <f>IFERROR(OR('Skills &amp; Teachers'!F76,'Skills &amp; Teachers'!G76),"")</f>
        <v/>
      </c>
      <c r="T73" s="32" t="str">
        <f>IFERROR(OR('Skills &amp; Teachers'!H76,'Skills &amp; Teachers'!I76),"")</f>
        <v/>
      </c>
      <c r="U73" s="32" t="str">
        <f>IFERROR(OR('Skills &amp; Teachers'!K76,'Skills &amp; Teachers'!L76),"")</f>
        <v/>
      </c>
      <c r="V73" s="32" t="str">
        <f>IFERROR(OR('Skills &amp; Teachers'!M76,'Skills &amp; Teachers'!N76),"")</f>
        <v/>
      </c>
      <c r="W73" s="32" t="str">
        <f>IFERROR(OR('Skills &amp; Teachers'!O76,'Skills &amp; Teachers'!P76),"")</f>
        <v/>
      </c>
      <c r="X73" s="32" t="str">
        <f>IFERROR(OR('Skills &amp; Teachers'!R76,'Skills &amp; Teachers'!S76),"")</f>
        <v/>
      </c>
      <c r="Y73" s="32" t="str">
        <f>IFERROR(OR('Skills &amp; Teachers'!T76,'Skills &amp; Teachers'!U76),"")</f>
        <v/>
      </c>
      <c r="Z73" s="32" t="str">
        <f>IFERROR(OR('Skills &amp; Teachers'!V76,'Skills &amp; Teachers'!W76),"")</f>
        <v/>
      </c>
      <c r="AA73" s="32" t="str">
        <f>IFERROR(OR('Skills &amp; Teachers'!X76,'Skills &amp; Teachers'!Y76),"")</f>
        <v/>
      </c>
      <c r="AB73" s="124" t="str">
        <f>IFERROR(OR('Skills &amp; Teachers'!AA76,'Skills &amp; Teachers'!AB76),"")</f>
        <v/>
      </c>
    </row>
    <row r="74" spans="1:28" ht="15" customHeight="1" x14ac:dyDescent="0.25">
      <c r="A74" s="92" t="s">
        <v>108</v>
      </c>
      <c r="B74" s="84"/>
      <c r="C74" s="80"/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R74" s="128" t="str">
        <f>IF(ISBLANK('Skills &amp; Teachers'!A53)," ",'Skills &amp; Teachers'!A53)</f>
        <v xml:space="preserve"> </v>
      </c>
      <c r="S74" s="125" t="str">
        <f>IFERROR(OR('Skills &amp; Teachers'!F77,'Skills &amp; Teachers'!G77),"")</f>
        <v/>
      </c>
      <c r="T74" s="125" t="str">
        <f>IFERROR(OR('Skills &amp; Teachers'!H77,'Skills &amp; Teachers'!I77),"")</f>
        <v/>
      </c>
      <c r="U74" s="125" t="str">
        <f>IFERROR(OR('Skills &amp; Teachers'!K77,'Skills &amp; Teachers'!L77),"")</f>
        <v/>
      </c>
      <c r="V74" s="125" t="str">
        <f>IFERROR(OR('Skills &amp; Teachers'!M77,'Skills &amp; Teachers'!N77),"")</f>
        <v/>
      </c>
      <c r="W74" s="125" t="str">
        <f>IFERROR(OR('Skills &amp; Teachers'!O77,'Skills &amp; Teachers'!P77),"")</f>
        <v/>
      </c>
      <c r="X74" s="125" t="str">
        <f>IFERROR(OR('Skills &amp; Teachers'!R77,'Skills &amp; Teachers'!S77),"")</f>
        <v/>
      </c>
      <c r="Y74" s="125" t="str">
        <f>IFERROR(OR('Skills &amp; Teachers'!T77,'Skills &amp; Teachers'!U77),"")</f>
        <v/>
      </c>
      <c r="Z74" s="125" t="str">
        <f>IFERROR(OR('Skills &amp; Teachers'!V77,'Skills &amp; Teachers'!W77),"")</f>
        <v/>
      </c>
      <c r="AA74" s="125" t="str">
        <f>IFERROR(OR('Skills &amp; Teachers'!X77,'Skills &amp; Teachers'!Y77),"")</f>
        <v/>
      </c>
      <c r="AB74" s="126" t="str">
        <f>IFERROR(OR('Skills &amp; Teachers'!AA77,'Skills &amp; Teachers'!AB77),"")</f>
        <v/>
      </c>
    </row>
  </sheetData>
  <mergeCells count="83">
    <mergeCell ref="A35:P35"/>
    <mergeCell ref="A34:P34"/>
    <mergeCell ref="A33:P33"/>
    <mergeCell ref="A29:P29"/>
    <mergeCell ref="A30:P30"/>
    <mergeCell ref="A27:P27"/>
    <mergeCell ref="A26:P26"/>
    <mergeCell ref="A31:P31"/>
    <mergeCell ref="A28:P28"/>
    <mergeCell ref="B7:C7"/>
    <mergeCell ref="B5:C5"/>
    <mergeCell ref="A14:G14"/>
    <mergeCell ref="L14:P14"/>
    <mergeCell ref="A24:P24"/>
    <mergeCell ref="B15:G15"/>
    <mergeCell ref="A19:P19"/>
    <mergeCell ref="A20:P20"/>
    <mergeCell ref="A22:P22"/>
    <mergeCell ref="A21:P21"/>
    <mergeCell ref="A23:P23"/>
    <mergeCell ref="L15:P15"/>
    <mergeCell ref="N41:O41"/>
    <mergeCell ref="N38:O38"/>
    <mergeCell ref="S38:AB38"/>
    <mergeCell ref="N39:O39"/>
    <mergeCell ref="N40:O40"/>
    <mergeCell ref="E5:H5"/>
    <mergeCell ref="L11:N11"/>
    <mergeCell ref="O11:P11"/>
    <mergeCell ref="S1:AB1"/>
    <mergeCell ref="B40:H40"/>
    <mergeCell ref="J39:M39"/>
    <mergeCell ref="J40:M40"/>
    <mergeCell ref="A36:P36"/>
    <mergeCell ref="B39:H39"/>
    <mergeCell ref="B38:H38"/>
    <mergeCell ref="J38:M38"/>
    <mergeCell ref="D1:P1"/>
    <mergeCell ref="D3:P3"/>
    <mergeCell ref="A3:C3"/>
    <mergeCell ref="A1:C1"/>
    <mergeCell ref="E7:H7"/>
    <mergeCell ref="O7:P7"/>
    <mergeCell ref="L7:N7"/>
    <mergeCell ref="O5:P5"/>
    <mergeCell ref="L5:N5"/>
    <mergeCell ref="I12:J12"/>
    <mergeCell ref="I11:J11"/>
    <mergeCell ref="I5:J5"/>
    <mergeCell ref="I7:J7"/>
    <mergeCell ref="A69:P73"/>
    <mergeCell ref="B74:P74"/>
    <mergeCell ref="E9:H9"/>
    <mergeCell ref="B9:C9"/>
    <mergeCell ref="B12:C12"/>
    <mergeCell ref="B11:C11"/>
    <mergeCell ref="B16:G16"/>
    <mergeCell ref="B17:G17"/>
    <mergeCell ref="I9:J9"/>
    <mergeCell ref="E12:H12"/>
    <mergeCell ref="E11:H11"/>
    <mergeCell ref="L12:N12"/>
    <mergeCell ref="O12:P12"/>
    <mergeCell ref="B42:H42"/>
    <mergeCell ref="B41:H41"/>
    <mergeCell ref="J41:M41"/>
    <mergeCell ref="A51:P51"/>
    <mergeCell ref="A66:P66"/>
    <mergeCell ref="A67:P67"/>
    <mergeCell ref="A64:P64"/>
    <mergeCell ref="A63:P63"/>
    <mergeCell ref="A58:P58"/>
    <mergeCell ref="A61:P61"/>
    <mergeCell ref="A62:P62"/>
    <mergeCell ref="A60:P60"/>
    <mergeCell ref="A65:P65"/>
    <mergeCell ref="A52:P52"/>
    <mergeCell ref="A53:P53"/>
    <mergeCell ref="A56:P56"/>
    <mergeCell ref="A57:P57"/>
    <mergeCell ref="S59:AB59"/>
    <mergeCell ref="A55:P55"/>
    <mergeCell ref="A54:P54"/>
  </mergeCells>
  <conditionalFormatting sqref="R1:AB36">
    <cfRule type="containsBlanks" dxfId="3" priority="4">
      <formula>LEN(TRIM(R1))=0</formula>
    </cfRule>
  </conditionalFormatting>
  <conditionalFormatting sqref="R39:AB58">
    <cfRule type="containsBlanks" dxfId="2" priority="3">
      <formula>LEN(TRIM(R39))=0</formula>
    </cfRule>
  </conditionalFormatting>
  <conditionalFormatting sqref="R60:AB74">
    <cfRule type="containsBlanks" dxfId="1" priority="2">
      <formula>LEN(TRIM(R60))=0</formula>
    </cfRule>
  </conditionalFormatting>
  <conditionalFormatting sqref="L16:P16">
    <cfRule type="containsBlanks" dxfId="0" priority="1">
      <formula>LEN(TRIM(L16))=0</formula>
    </cfRule>
  </conditionalFormatting>
  <dataValidations count="2">
    <dataValidation type="list" sqref="B15:B17">
      <formula1>ElementAccess</formula1>
    </dataValidation>
    <dataValidation type="list" sqref="D3">
      <formula1>Races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77"/>
  <sheetViews>
    <sheetView tabSelected="1" workbookViewId="0">
      <selection activeCell="E7" sqref="E7"/>
    </sheetView>
  </sheetViews>
  <sheetFormatPr defaultColWidth="14.42578125" defaultRowHeight="15.75" customHeight="1" x14ac:dyDescent="0.2"/>
  <cols>
    <col min="1" max="1" width="23" customWidth="1"/>
    <col min="2" max="2" width="4.140625" customWidth="1"/>
    <col min="3" max="3" width="5" customWidth="1"/>
    <col min="4" max="4" width="4.85546875" customWidth="1"/>
    <col min="5" max="5" width="13" customWidth="1"/>
    <col min="6" max="6" width="3.5703125" customWidth="1"/>
    <col min="7" max="7" width="4.140625" customWidth="1"/>
    <col min="8" max="8" width="3.5703125" customWidth="1"/>
    <col min="9" max="9" width="5" customWidth="1"/>
    <col min="10" max="10" width="13" customWidth="1"/>
    <col min="11" max="11" width="3.5703125" customWidth="1"/>
    <col min="12" max="12" width="4.140625" customWidth="1"/>
    <col min="13" max="13" width="3.5703125" customWidth="1"/>
    <col min="14" max="14" width="4.140625" customWidth="1"/>
    <col min="15" max="15" width="3.5703125" customWidth="1"/>
    <col min="16" max="16" width="4.140625" customWidth="1"/>
    <col min="17" max="17" width="13" customWidth="1"/>
    <col min="18" max="18" width="3.5703125" customWidth="1"/>
    <col min="19" max="19" width="4.140625" customWidth="1"/>
    <col min="20" max="20" width="3.5703125" customWidth="1"/>
    <col min="21" max="21" width="4.140625" customWidth="1"/>
    <col min="22" max="22" width="3.5703125" customWidth="1"/>
    <col min="23" max="23" width="4.140625" customWidth="1"/>
    <col min="24" max="24" width="3.5703125" customWidth="1"/>
    <col min="25" max="25" width="4.140625" customWidth="1"/>
    <col min="26" max="26" width="13" customWidth="1"/>
    <col min="27" max="27" width="3.5703125" customWidth="1"/>
    <col min="28" max="28" width="4.140625" customWidth="1"/>
    <col min="29" max="29" width="6.140625" customWidth="1"/>
    <col min="30" max="30" width="4.85546875" customWidth="1"/>
  </cols>
  <sheetData>
    <row r="1" spans="1:30" ht="17.25" customHeight="1" x14ac:dyDescent="0.2">
      <c r="A1" s="100" t="s">
        <v>11</v>
      </c>
      <c r="B1" s="101" t="s">
        <v>6</v>
      </c>
      <c r="C1" s="102" t="s">
        <v>9</v>
      </c>
      <c r="D1" s="102" t="s">
        <v>10</v>
      </c>
      <c r="E1" s="103" t="s">
        <v>14</v>
      </c>
      <c r="F1" s="104">
        <v>1</v>
      </c>
      <c r="G1" s="80"/>
      <c r="H1" s="104">
        <v>2</v>
      </c>
      <c r="I1" s="80"/>
      <c r="J1" s="103" t="s">
        <v>14</v>
      </c>
      <c r="K1" s="104">
        <v>3</v>
      </c>
      <c r="L1" s="80"/>
      <c r="M1" s="104">
        <v>4</v>
      </c>
      <c r="N1" s="80"/>
      <c r="O1" s="104">
        <v>5</v>
      </c>
      <c r="P1" s="80"/>
      <c r="Q1" s="103" t="s">
        <v>14</v>
      </c>
      <c r="R1" s="104">
        <v>6</v>
      </c>
      <c r="S1" s="80"/>
      <c r="T1" s="104">
        <v>7</v>
      </c>
      <c r="U1" s="80"/>
      <c r="V1" s="104">
        <v>8</v>
      </c>
      <c r="W1" s="80"/>
      <c r="X1" s="104">
        <v>9</v>
      </c>
      <c r="Y1" s="80"/>
      <c r="Z1" s="103" t="s">
        <v>14</v>
      </c>
      <c r="AA1" s="104">
        <v>10</v>
      </c>
      <c r="AB1" s="80"/>
      <c r="AC1" s="105" t="s">
        <v>58</v>
      </c>
      <c r="AD1" s="80"/>
    </row>
    <row r="2" spans="1:30" ht="17.25" customHeight="1" x14ac:dyDescent="0.2">
      <c r="A2" s="122"/>
      <c r="B2" s="106"/>
      <c r="C2" s="107"/>
      <c r="D2" s="108"/>
      <c r="E2" s="108"/>
      <c r="F2" s="109" t="str">
        <f>IF(ISBLANK($A2),"",IF(ISBLANK($C2),"",IF(OR(ISBLANK($D2),ISTEXT($D2)),IF(D2="E O/S",3+VLOOKUP($C2,Formulas!$F$11:$G$13,2,FALSE),IF(D2="M O/S",6+VLOOKUP($C2,Formulas!$F$11:$G$13,2,FALSE),IF(D2="GM O/S",10+VLOOKUP($C2,Formulas!$F$11:$G$13,2,FALSE),IF(D2="TM O/S",15+VLOOKUP($C2,Formulas!$F$11:$G$13,2,FALSE),"")))),IF($D2&gt;=F$1,(BaseCost*F$1)+VLOOKUP($C2,Formulas!$F$11:$G$13,2,FALSE),""))))</f>
        <v/>
      </c>
      <c r="G2" s="80"/>
      <c r="H2" s="109" t="str">
        <f>IF(ISBLANK($A2),"",IF(ISBLANK($C2),"",IF(OR(ISBLANK($D2),ISTEXT($D2)),"",IF($D2&gt;=H$1,(BaseCost*H$1)+VLOOKUP($C2,Formulas!$F$11:$G$13,2,FALSE),""))))</f>
        <v/>
      </c>
      <c r="I2" s="80"/>
      <c r="J2" s="108"/>
      <c r="K2" s="109" t="str">
        <f>IF(ISBLANK($A2),"",IF(ISBLANK($C2),"",IF(OR(ISBLANK($D2),ISTEXT($D2)),"",IF($D2&gt;=K$1,(BaseCost*K$1)+VLOOKUP($C2,Formulas!$F$11:$G$13,2,FALSE),""))))</f>
        <v/>
      </c>
      <c r="L2" s="80"/>
      <c r="M2" s="109" t="str">
        <f>IF(ISBLANK($A2),"",IF(ISBLANK($C2),"",IF(OR(ISBLANK($D2),ISTEXT($D2)),"",IF($D2&gt;=M$1,(BaseCost*M$1)+VLOOKUP($C2,Formulas!$F$11:$G$13,2,FALSE),""))))</f>
        <v/>
      </c>
      <c r="N2" s="80"/>
      <c r="O2" s="109" t="str">
        <f>IF(ISBLANK($A2),"",IF(ISBLANK($C2),"",IF(OR(ISBLANK($D2),ISTEXT($D2)),"",IF($D2&gt;=O$1,(BaseCost*O$1)+VLOOKUP($C2,Formulas!$F$11:$G$13,2,FALSE),""))))</f>
        <v/>
      </c>
      <c r="P2" s="80"/>
      <c r="Q2" s="108"/>
      <c r="R2" s="109" t="str">
        <f>IF(ISBLANK($A2),"",IF(ISBLANK($C2),"",IF(OR(ISBLANK($D2),ISTEXT($D2)),"",IF($D2&gt;=R$1,(BaseCost*R$1)+VLOOKUP($C2,Formulas!$F$11:$G$13,2,FALSE),""))))</f>
        <v/>
      </c>
      <c r="S2" s="80"/>
      <c r="T2" s="109" t="str">
        <f>IF(ISBLANK($A2),"",IF(ISBLANK($C2),"",IF(OR(ISBLANK($D2),ISTEXT($D2)),"",IF($D2&gt;=T$1,(BaseCost*T$1)+VLOOKUP($C2,Formulas!$F$11:$G$13,2,FALSE),""))))</f>
        <v/>
      </c>
      <c r="U2" s="80"/>
      <c r="V2" s="109" t="str">
        <f>IF(ISBLANK($A2),"",IF(ISBLANK($C2),"",IF(OR(ISBLANK($D2),ISTEXT($D2)),"",IF($D2&gt;=V$1,(BaseCost*V$1)+VLOOKUP($C2,Formulas!$F$11:$G$13,2,FALSE),""))))</f>
        <v/>
      </c>
      <c r="W2" s="80"/>
      <c r="X2" s="109" t="str">
        <f>IF(ISBLANK($A2),"",IF(ISBLANK($C2),"",IF(OR(ISBLANK($D2),ISTEXT($D2)),"",IF($D2&gt;=X$1,(BaseCost*X$1)+VLOOKUP($C2,Formulas!$F$11:$G$13,2,FALSE),""))))</f>
        <v/>
      </c>
      <c r="Y2" s="80"/>
      <c r="Z2" s="108"/>
      <c r="AA2" s="109" t="str">
        <f>IF(ISBLANK($A2),"",IF(ISBLANK($C2),"",IF(OR(ISBLANK($D2),ISTEXT($D2)),"",IF($D2&gt;=AA$1,(BaseCost*AA$1)+VLOOKUP($C2,Formulas!$F$11:$G$13,2,FALSE),""))))</f>
        <v/>
      </c>
      <c r="AB2" s="80"/>
      <c r="AC2" s="110">
        <f t="shared" ref="AC2:AC36" si="0">SUM(F2,H2,K2,M2,O2,R2,T2,V2,X2,AA2,)</f>
        <v>0</v>
      </c>
      <c r="AD2" s="80"/>
    </row>
    <row r="3" spans="1:30" ht="17.25" customHeight="1" x14ac:dyDescent="0.2">
      <c r="A3" s="120"/>
      <c r="B3" s="120"/>
      <c r="C3" s="107"/>
      <c r="D3" s="108"/>
      <c r="E3" s="108"/>
      <c r="F3" s="109" t="str">
        <f>IF(ISBLANK($A3),"",IF(ISBLANK($C3),"",IF(OR(ISBLANK($D3),ISTEXT($D3)),IF(D3="E O/S",3+VLOOKUP($C3,Formulas!$F$11:$G$13,2,FALSE),IF(D3="M O/S",6+VLOOKUP($C3,Formulas!$F$11:$G$13,2,FALSE),IF(D3="GM O/S",10+VLOOKUP($C3,Formulas!$F$11:$G$13,2,FALSE),IF(D3="TM O/S",15+VLOOKUP($C3,Formulas!$F$11:$G$13,2,FALSE),"")))),IF($D3&gt;=F$1,(BaseCost*F$1)+VLOOKUP($C3,Formulas!$F$11:$G$13,2,FALSE),""))))</f>
        <v/>
      </c>
      <c r="G3" s="80"/>
      <c r="H3" s="109" t="str">
        <f>IF(ISBLANK($A3),"",IF(ISBLANK($C3),"",IF(OR(ISBLANK($D3),ISTEXT($D3)),"",IF($D3&gt;=H$1,(BaseCost*H$1)+VLOOKUP($C3,Formulas!$F$11:$G$13,2,FALSE),""))))</f>
        <v/>
      </c>
      <c r="I3" s="80"/>
      <c r="J3" s="108"/>
      <c r="K3" s="109" t="str">
        <f>IF(ISBLANK($A3),"",IF(ISBLANK($C3),"",IF(OR(ISBLANK($D3),ISTEXT($D3)),"",IF($D3&gt;=K$1,(BaseCost*K$1)+VLOOKUP($C3,Formulas!$F$11:$G$13,2,FALSE),""))))</f>
        <v/>
      </c>
      <c r="L3" s="80"/>
      <c r="M3" s="109" t="str">
        <f>IF(ISBLANK($A3),"",IF(ISBLANK($C3),"",IF(OR(ISBLANK($D3),ISTEXT($D3)),"",IF($D3&gt;=M$1,(BaseCost*M$1)+VLOOKUP($C3,Formulas!$F$11:$G$13,2,FALSE),""))))</f>
        <v/>
      </c>
      <c r="N3" s="80"/>
      <c r="O3" s="109" t="str">
        <f>IF(ISBLANK($A3),"",IF(ISBLANK($C3),"",IF(OR(ISBLANK($D3),ISTEXT($D3)),"",IF($D3&gt;=O$1,(BaseCost*O$1)+VLOOKUP($C3,Formulas!$F$11:$G$13,2,FALSE),""))))</f>
        <v/>
      </c>
      <c r="P3" s="80"/>
      <c r="Q3" s="108"/>
      <c r="R3" s="109" t="str">
        <f>IF(ISBLANK($A3),"",IF(ISBLANK($C3),"",IF(OR(ISBLANK($D3),ISTEXT($D3)),"",IF($D3&gt;=R$1,(BaseCost*R$1)+VLOOKUP($C3,Formulas!$F$11:$G$13,2,FALSE),""))))</f>
        <v/>
      </c>
      <c r="S3" s="80"/>
      <c r="T3" s="109" t="str">
        <f>IF(ISBLANK($A3),"",IF(ISBLANK($C3),"",IF(OR(ISBLANK($D3),ISTEXT($D3)),"",IF($D3&gt;=T$1,(BaseCost*T$1)+VLOOKUP($C3,Formulas!$F$11:$G$13,2,FALSE),""))))</f>
        <v/>
      </c>
      <c r="U3" s="80"/>
      <c r="V3" s="109" t="str">
        <f>IF(ISBLANK($A3),"",IF(ISBLANK($C3),"",IF(OR(ISBLANK($D3),ISTEXT($D3)),"",IF($D3&gt;=V$1,(BaseCost*V$1)+VLOOKUP($C3,Formulas!$F$11:$G$13,2,FALSE),""))))</f>
        <v/>
      </c>
      <c r="W3" s="80"/>
      <c r="X3" s="109" t="str">
        <f>IF(ISBLANK($A3),"",IF(ISBLANK($C3),"",IF(OR(ISBLANK($D3),ISTEXT($D3)),"",IF($D3&gt;=X$1,(BaseCost*X$1)+VLOOKUP($C3,Formulas!$F$11:$G$13,2,FALSE),""))))</f>
        <v/>
      </c>
      <c r="Y3" s="80"/>
      <c r="Z3" s="108"/>
      <c r="AA3" s="109" t="str">
        <f>IF(ISBLANK($A3),"",IF(ISBLANK($C3),"",IF(OR(ISBLANK($D3),ISTEXT($D3)),"",IF($D3&gt;=AA$1,(BaseCost*AA$1)+VLOOKUP($C3,Formulas!$F$11:$G$13,2,FALSE),""))))</f>
        <v/>
      </c>
      <c r="AB3" s="80"/>
      <c r="AC3" s="110">
        <f t="shared" si="0"/>
        <v>0</v>
      </c>
      <c r="AD3" s="80"/>
    </row>
    <row r="4" spans="1:30" ht="17.25" customHeight="1" x14ac:dyDescent="0.2">
      <c r="A4" s="120"/>
      <c r="B4" s="120"/>
      <c r="C4" s="107"/>
      <c r="D4" s="108"/>
      <c r="E4" s="108"/>
      <c r="F4" s="109" t="str">
        <f>IF(ISBLANK($A4),"",IF(ISBLANK($C4),"",IF(OR(ISBLANK($D4),ISTEXT($D4)),IF(D4="E O/S",3+VLOOKUP($C4,Formulas!$F$11:$G$13,2,FALSE),IF(D4="M O/S",6+VLOOKUP($C4,Formulas!$F$11:$G$13,2,FALSE),IF(D4="GM O/S",10+VLOOKUP($C4,Formulas!$F$11:$G$13,2,FALSE),IF(D4="TM O/S",15+VLOOKUP($C4,Formulas!$F$11:$G$13,2,FALSE),"")))),IF($D4&gt;=F$1,(BaseCost*F$1)+VLOOKUP($C4,Formulas!$F$11:$G$13,2,FALSE),""))))</f>
        <v/>
      </c>
      <c r="G4" s="80"/>
      <c r="H4" s="109" t="str">
        <f>IF(ISBLANK($A4),"",IF(ISBLANK($C4),"",IF(OR(ISBLANK($D4),ISTEXT($D4)),"",IF($D4&gt;=H$1,(BaseCost*H$1)+VLOOKUP($C4,Formulas!$F$11:$G$13,2,FALSE),""))))</f>
        <v/>
      </c>
      <c r="I4" s="80"/>
      <c r="J4" s="108"/>
      <c r="K4" s="109" t="str">
        <f>IF(ISBLANK($A4),"",IF(ISBLANK($C4),"",IF(OR(ISBLANK($D4),ISTEXT($D4)),"",IF($D4&gt;=K$1,(BaseCost*K$1)+VLOOKUP($C4,Formulas!$F$11:$G$13,2,FALSE),""))))</f>
        <v/>
      </c>
      <c r="L4" s="80"/>
      <c r="M4" s="109" t="str">
        <f>IF(ISBLANK($A4),"",IF(ISBLANK($C4),"",IF(OR(ISBLANK($D4),ISTEXT($D4)),"",IF($D4&gt;=M$1,(BaseCost*M$1)+VLOOKUP($C4,Formulas!$F$11:$G$13,2,FALSE),""))))</f>
        <v/>
      </c>
      <c r="N4" s="80"/>
      <c r="O4" s="109" t="str">
        <f>IF(ISBLANK($A4),"",IF(ISBLANK($C4),"",IF(OR(ISBLANK($D4),ISTEXT($D4)),"",IF($D4&gt;=O$1,(BaseCost*O$1)+VLOOKUP($C4,Formulas!$F$11:$G$13,2,FALSE),""))))</f>
        <v/>
      </c>
      <c r="P4" s="80"/>
      <c r="Q4" s="108"/>
      <c r="R4" s="109" t="str">
        <f>IF(ISBLANK($A4),"",IF(ISBLANK($C4),"",IF(OR(ISBLANK($D4),ISTEXT($D4)),"",IF($D4&gt;=R$1,(BaseCost*R$1)+VLOOKUP($C4,Formulas!$F$11:$G$13,2,FALSE),""))))</f>
        <v/>
      </c>
      <c r="S4" s="80"/>
      <c r="T4" s="109" t="str">
        <f>IF(ISBLANK($A4),"",IF(ISBLANK($C4),"",IF(OR(ISBLANK($D4),ISTEXT($D4)),"",IF($D4&gt;=T$1,(BaseCost*T$1)+VLOOKUP($C4,Formulas!$F$11:$G$13,2,FALSE),""))))</f>
        <v/>
      </c>
      <c r="U4" s="80"/>
      <c r="V4" s="109" t="str">
        <f>IF(ISBLANK($A4),"",IF(ISBLANK($C4),"",IF(OR(ISBLANK($D4),ISTEXT($D4)),"",IF($D4&gt;=V$1,(BaseCost*V$1)+VLOOKUP($C4,Formulas!$F$11:$G$13,2,FALSE),""))))</f>
        <v/>
      </c>
      <c r="W4" s="80"/>
      <c r="X4" s="109" t="str">
        <f>IF(ISBLANK($A4),"",IF(ISBLANK($C4),"",IF(OR(ISBLANK($D4),ISTEXT($D4)),"",IF($D4&gt;=X$1,(BaseCost*X$1)+VLOOKUP($C4,Formulas!$F$11:$G$13,2,FALSE),""))))</f>
        <v/>
      </c>
      <c r="Y4" s="80"/>
      <c r="Z4" s="108"/>
      <c r="AA4" s="109" t="str">
        <f>IF(ISBLANK($A4),"",IF(ISBLANK($C4),"",IF(OR(ISBLANK($D4),ISTEXT($D4)),"",IF($D4&gt;=AA$1,(BaseCost*AA$1)+VLOOKUP($C4,Formulas!$F$11:$G$13,2,FALSE),""))))</f>
        <v/>
      </c>
      <c r="AB4" s="80"/>
      <c r="AC4" s="110">
        <f t="shared" si="0"/>
        <v>0</v>
      </c>
      <c r="AD4" s="80"/>
    </row>
    <row r="5" spans="1:30" ht="17.25" customHeight="1" x14ac:dyDescent="0.2">
      <c r="A5" s="120"/>
      <c r="B5" s="108"/>
      <c r="C5" s="107"/>
      <c r="D5" s="108"/>
      <c r="E5" s="108"/>
      <c r="F5" s="109" t="str">
        <f>IF(ISBLANK($A5),"",IF(ISBLANK($C5),"",IF(OR(ISBLANK($D5),ISTEXT($D5)),IF(D5="E O/S",3+VLOOKUP($C5,Formulas!$F$11:$G$13,2,FALSE),IF(D5="M O/S",6+VLOOKUP($C5,Formulas!$F$11:$G$13,2,FALSE),IF(D5="GM O/S",10+VLOOKUP($C5,Formulas!$F$11:$G$13,2,FALSE),IF(D5="TM O/S",15+VLOOKUP($C5,Formulas!$F$11:$G$13,2,FALSE),"")))),IF($D5&gt;=F$1,(BaseCost*F$1)+VLOOKUP($C5,Formulas!$F$11:$G$13,2,FALSE),""))))</f>
        <v/>
      </c>
      <c r="G5" s="80"/>
      <c r="H5" s="109" t="str">
        <f>IF(ISBLANK($A5),"",IF(ISBLANK($C5),"",IF(OR(ISBLANK($D5),ISTEXT($D5)),"",IF($D5&gt;=H$1,(BaseCost*H$1)+VLOOKUP($C5,Formulas!$F$11:$G$13,2,FALSE),""))))</f>
        <v/>
      </c>
      <c r="I5" s="80"/>
      <c r="J5" s="108"/>
      <c r="K5" s="109" t="str">
        <f>IF(ISBLANK($A5),"",IF(ISBLANK($C5),"",IF(OR(ISBLANK($D5),ISTEXT($D5)),"",IF($D5&gt;=K$1,(BaseCost*K$1)+VLOOKUP($C5,Formulas!$F$11:$G$13,2,FALSE),""))))</f>
        <v/>
      </c>
      <c r="L5" s="80"/>
      <c r="M5" s="109" t="str">
        <f>IF(ISBLANK($A5),"",IF(ISBLANK($C5),"",IF(OR(ISBLANK($D5),ISTEXT($D5)),"",IF($D5&gt;=M$1,(BaseCost*M$1)+VLOOKUP($C5,Formulas!$F$11:$G$13,2,FALSE),""))))</f>
        <v/>
      </c>
      <c r="N5" s="80"/>
      <c r="O5" s="109" t="str">
        <f>IF(ISBLANK($A5),"",IF(ISBLANK($C5),"",IF(OR(ISBLANK($D5),ISTEXT($D5)),"",IF($D5&gt;=O$1,(BaseCost*O$1)+VLOOKUP($C5,Formulas!$F$11:$G$13,2,FALSE),""))))</f>
        <v/>
      </c>
      <c r="P5" s="80"/>
      <c r="Q5" s="108"/>
      <c r="R5" s="109" t="str">
        <f>IF(ISBLANK($A5),"",IF(ISBLANK($C5),"",IF(OR(ISBLANK($D5),ISTEXT($D5)),"",IF($D5&gt;=R$1,(BaseCost*R$1)+VLOOKUP($C5,Formulas!$F$11:$G$13,2,FALSE),""))))</f>
        <v/>
      </c>
      <c r="S5" s="80"/>
      <c r="T5" s="109" t="str">
        <f>IF(ISBLANK($A5),"",IF(ISBLANK($C5),"",IF(OR(ISBLANK($D5),ISTEXT($D5)),"",IF($D5&gt;=T$1,(BaseCost*T$1)+VLOOKUP($C5,Formulas!$F$11:$G$13,2,FALSE),""))))</f>
        <v/>
      </c>
      <c r="U5" s="80"/>
      <c r="V5" s="109" t="str">
        <f>IF(ISBLANK($A5),"",IF(ISBLANK($C5),"",IF(OR(ISBLANK($D5),ISTEXT($D5)),"",IF($D5&gt;=V$1,(BaseCost*V$1)+VLOOKUP($C5,Formulas!$F$11:$G$13,2,FALSE),""))))</f>
        <v/>
      </c>
      <c r="W5" s="80"/>
      <c r="X5" s="109" t="str">
        <f>IF(ISBLANK($A5),"",IF(ISBLANK($C5),"",IF(OR(ISBLANK($D5),ISTEXT($D5)),"",IF($D5&gt;=X$1,(BaseCost*X$1)+VLOOKUP($C5,Formulas!$F$11:$G$13,2,FALSE),""))))</f>
        <v/>
      </c>
      <c r="Y5" s="80"/>
      <c r="Z5" s="108"/>
      <c r="AA5" s="109" t="str">
        <f>IF(ISBLANK($A5),"",IF(ISBLANK($C5),"",IF(OR(ISBLANK($D5),ISTEXT($D5)),"",IF($D5&gt;=AA$1,(BaseCost*AA$1)+VLOOKUP($C5,Formulas!$F$11:$G$13,2,FALSE),""))))</f>
        <v/>
      </c>
      <c r="AB5" s="80"/>
      <c r="AC5" s="110">
        <f t="shared" si="0"/>
        <v>0</v>
      </c>
      <c r="AD5" s="80"/>
    </row>
    <row r="6" spans="1:30" ht="17.25" customHeight="1" x14ac:dyDescent="0.2">
      <c r="A6" s="120"/>
      <c r="B6" s="120"/>
      <c r="C6" s="107"/>
      <c r="D6" s="120"/>
      <c r="E6" s="108"/>
      <c r="F6" s="109" t="str">
        <f>IF(ISBLANK($A6),"",IF(ISBLANK($C6),"",IF(OR(ISBLANK($D6),ISTEXT($D6)),IF(D6="E O/S",3+VLOOKUP($C6,Formulas!$F$11:$G$13,2,FALSE),IF(D6="M O/S",6+VLOOKUP($C6,Formulas!$F$11:$G$13,2,FALSE),IF(D6="GM O/S",10+VLOOKUP($C6,Formulas!$F$11:$G$13,2,FALSE),IF(D6="TM O/S",15+VLOOKUP($C6,Formulas!$F$11:$G$13,2,FALSE),"")))),IF($D6&gt;=F$1,(BaseCost*F$1)+VLOOKUP($C6,Formulas!$F$11:$G$13,2,FALSE),""))))</f>
        <v/>
      </c>
      <c r="G6" s="80"/>
      <c r="H6" s="109" t="str">
        <f>IF(ISBLANK($A6),"",IF(ISBLANK($C6),"",IF(OR(ISBLANK($D6),ISTEXT($D6)),"",IF($D6&gt;=H$1,(BaseCost*H$1)+VLOOKUP($C6,Formulas!$F$11:$G$13,2,FALSE),""))))</f>
        <v/>
      </c>
      <c r="I6" s="80"/>
      <c r="J6" s="108"/>
      <c r="K6" s="109" t="str">
        <f>IF(ISBLANK($A6),"",IF(ISBLANK($C6),"",IF(OR(ISBLANK($D6),ISTEXT($D6)),"",IF($D6&gt;=K$1,(BaseCost*K$1)+VLOOKUP($C6,Formulas!$F$11:$G$13,2,FALSE),""))))</f>
        <v/>
      </c>
      <c r="L6" s="80"/>
      <c r="M6" s="109" t="str">
        <f>IF(ISBLANK($A6),"",IF(ISBLANK($C6),"",IF(OR(ISBLANK($D6),ISTEXT($D6)),"",IF($D6&gt;=M$1,(BaseCost*M$1)+VLOOKUP($C6,Formulas!$F$11:$G$13,2,FALSE),""))))</f>
        <v/>
      </c>
      <c r="N6" s="80"/>
      <c r="O6" s="109" t="str">
        <f>IF(ISBLANK($A6),"",IF(ISBLANK($C6),"",IF(OR(ISBLANK($D6),ISTEXT($D6)),"",IF($D6&gt;=O$1,(BaseCost*O$1)+VLOOKUP($C6,Formulas!$F$11:$G$13,2,FALSE),""))))</f>
        <v/>
      </c>
      <c r="P6" s="80"/>
      <c r="Q6" s="108"/>
      <c r="R6" s="109" t="str">
        <f>IF(ISBLANK($A6),"",IF(ISBLANK($C6),"",IF(OR(ISBLANK($D6),ISTEXT($D6)),"",IF($D6&gt;=R$1,(BaseCost*R$1)+VLOOKUP($C6,Formulas!$F$11:$G$13,2,FALSE),""))))</f>
        <v/>
      </c>
      <c r="S6" s="80"/>
      <c r="T6" s="109" t="str">
        <f>IF(ISBLANK($A6),"",IF(ISBLANK($C6),"",IF(OR(ISBLANK($D6),ISTEXT($D6)),"",IF($D6&gt;=T$1,(BaseCost*T$1)+VLOOKUP($C6,Formulas!$F$11:$G$13,2,FALSE),""))))</f>
        <v/>
      </c>
      <c r="U6" s="80"/>
      <c r="V6" s="109" t="str">
        <f>IF(ISBLANK($A6),"",IF(ISBLANK($C6),"",IF(OR(ISBLANK($D6),ISTEXT($D6)),"",IF($D6&gt;=V$1,(BaseCost*V$1)+VLOOKUP($C6,Formulas!$F$11:$G$13,2,FALSE),""))))</f>
        <v/>
      </c>
      <c r="W6" s="80"/>
      <c r="X6" s="109" t="str">
        <f>IF(ISBLANK($A6),"",IF(ISBLANK($C6),"",IF(OR(ISBLANK($D6),ISTEXT($D6)),"",IF($D6&gt;=X$1,(BaseCost*X$1)+VLOOKUP($C6,Formulas!$F$11:$G$13,2,FALSE),""))))</f>
        <v/>
      </c>
      <c r="Y6" s="80"/>
      <c r="Z6" s="108"/>
      <c r="AA6" s="109" t="str">
        <f>IF(ISBLANK($A6),"",IF(ISBLANK($C6),"",IF(OR(ISBLANK($D6),ISTEXT($D6)),"",IF($D6&gt;=AA$1,(BaseCost*AA$1)+VLOOKUP($C6,Formulas!$F$11:$G$13,2,FALSE),""))))</f>
        <v/>
      </c>
      <c r="AB6" s="80"/>
      <c r="AC6" s="110">
        <f t="shared" si="0"/>
        <v>0</v>
      </c>
      <c r="AD6" s="80"/>
    </row>
    <row r="7" spans="1:30" ht="17.25" customHeight="1" x14ac:dyDescent="0.2">
      <c r="A7" s="120"/>
      <c r="B7" s="108"/>
      <c r="C7" s="107"/>
      <c r="D7" s="108"/>
      <c r="E7" s="108"/>
      <c r="F7" s="109" t="str">
        <f>IF(ISBLANK($A7),"",IF(ISBLANK($C7),"",IF(OR(ISBLANK($D7),ISTEXT($D7)),IF(D7="E O/S",3+VLOOKUP($C7,Formulas!$F$11:$G$13,2,FALSE),IF(D7="M O/S",6+VLOOKUP($C7,Formulas!$F$11:$G$13,2,FALSE),IF(D7="GM O/S",10+VLOOKUP($C7,Formulas!$F$11:$G$13,2,FALSE),IF(D7="TM O/S",15+VLOOKUP($C7,Formulas!$F$11:$G$13,2,FALSE),"")))),IF($D7&gt;=F$1,(BaseCost*F$1)+VLOOKUP($C7,Formulas!$F$11:$G$13,2,FALSE),""))))</f>
        <v/>
      </c>
      <c r="G7" s="80"/>
      <c r="H7" s="109" t="str">
        <f>IF(ISBLANK($A7),"",IF(ISBLANK($C7),"",IF(OR(ISBLANK($D7),ISTEXT($D7)),"",IF($D7&gt;=H$1,(BaseCost*H$1)+VLOOKUP($C7,Formulas!$F$11:$G$13,2,FALSE),""))))</f>
        <v/>
      </c>
      <c r="I7" s="80"/>
      <c r="J7" s="108"/>
      <c r="K7" s="109" t="str">
        <f>IF(ISBLANK($A7),"",IF(ISBLANK($C7),"",IF(OR(ISBLANK($D7),ISTEXT($D7)),"",IF($D7&gt;=K$1,(BaseCost*K$1)+VLOOKUP($C7,Formulas!$F$11:$G$13,2,FALSE),""))))</f>
        <v/>
      </c>
      <c r="L7" s="80"/>
      <c r="M7" s="109" t="str">
        <f>IF(ISBLANK($A7),"",IF(ISBLANK($C7),"",IF(OR(ISBLANK($D7),ISTEXT($D7)),"",IF($D7&gt;=M$1,(BaseCost*M$1)+VLOOKUP($C7,Formulas!$F$11:$G$13,2,FALSE),""))))</f>
        <v/>
      </c>
      <c r="N7" s="80"/>
      <c r="O7" s="109" t="str">
        <f>IF(ISBLANK($A7),"",IF(ISBLANK($C7),"",IF(OR(ISBLANK($D7),ISTEXT($D7)),"",IF($D7&gt;=O$1,(BaseCost*O$1)+VLOOKUP($C7,Formulas!$F$11:$G$13,2,FALSE),""))))</f>
        <v/>
      </c>
      <c r="P7" s="80"/>
      <c r="Q7" s="108"/>
      <c r="R7" s="109" t="str">
        <f>IF(ISBLANK($A7),"",IF(ISBLANK($C7),"",IF(OR(ISBLANK($D7),ISTEXT($D7)),"",IF($D7&gt;=R$1,(BaseCost*R$1)+VLOOKUP($C7,Formulas!$F$11:$G$13,2,FALSE),""))))</f>
        <v/>
      </c>
      <c r="S7" s="80"/>
      <c r="T7" s="109" t="str">
        <f>IF(ISBLANK($A7),"",IF(ISBLANK($C7),"",IF(OR(ISBLANK($D7),ISTEXT($D7)),"",IF($D7&gt;=T$1,(BaseCost*T$1)+VLOOKUP($C7,Formulas!$F$11:$G$13,2,FALSE),""))))</f>
        <v/>
      </c>
      <c r="U7" s="80"/>
      <c r="V7" s="109" t="str">
        <f>IF(ISBLANK($A7),"",IF(ISBLANK($C7),"",IF(OR(ISBLANK($D7),ISTEXT($D7)),"",IF($D7&gt;=V$1,(BaseCost*V$1)+VLOOKUP($C7,Formulas!$F$11:$G$13,2,FALSE),""))))</f>
        <v/>
      </c>
      <c r="W7" s="80"/>
      <c r="X7" s="109" t="str">
        <f>IF(ISBLANK($A7),"",IF(ISBLANK($C7),"",IF(OR(ISBLANK($D7),ISTEXT($D7)),"",IF($D7&gt;=X$1,(BaseCost*X$1)+VLOOKUP($C7,Formulas!$F$11:$G$13,2,FALSE),""))))</f>
        <v/>
      </c>
      <c r="Y7" s="80"/>
      <c r="Z7" s="108"/>
      <c r="AA7" s="109" t="str">
        <f>IF(ISBLANK($A7),"",IF(ISBLANK($C7),"",IF(OR(ISBLANK($D7),ISTEXT($D7)),"",IF($D7&gt;=AA$1,(BaseCost*AA$1)+VLOOKUP($C7,Formulas!$F$11:$G$13,2,FALSE),""))))</f>
        <v/>
      </c>
      <c r="AB7" s="80"/>
      <c r="AC7" s="110">
        <f t="shared" si="0"/>
        <v>0</v>
      </c>
      <c r="AD7" s="80"/>
    </row>
    <row r="8" spans="1:30" ht="17.25" customHeight="1" x14ac:dyDescent="0.2">
      <c r="A8" s="108"/>
      <c r="B8" s="108"/>
      <c r="C8" s="107"/>
      <c r="D8" s="108"/>
      <c r="E8" s="108"/>
      <c r="F8" s="109" t="str">
        <f>IF(ISBLANK($A8),"",IF(ISBLANK($C8),"",IF(OR(ISBLANK($D8),ISTEXT($D8)),IF(D8="E O/S",3+VLOOKUP($C8,Formulas!$F$11:$G$13,2,FALSE),IF(D8="M O/S",6+VLOOKUP($C8,Formulas!$F$11:$G$13,2,FALSE),IF(D8="GM O/S",10+VLOOKUP($C8,Formulas!$F$11:$G$13,2,FALSE),IF(D8="TM O/S",15+VLOOKUP($C8,Formulas!$F$11:$G$13,2,FALSE),"")))),IF($D8&gt;=F$1,(BaseCost*F$1)+VLOOKUP($C8,Formulas!$F$11:$G$13,2,FALSE),""))))</f>
        <v/>
      </c>
      <c r="G8" s="80"/>
      <c r="H8" s="109" t="str">
        <f>IF(ISBLANK($A8),"",IF(ISBLANK($C8),"",IF(OR(ISBLANK($D8),ISTEXT($D8)),"",IF($D8&gt;=H$1,(BaseCost*H$1)+VLOOKUP($C8,Formulas!$F$11:$G$13,2,FALSE),""))))</f>
        <v/>
      </c>
      <c r="I8" s="80"/>
      <c r="J8" s="108"/>
      <c r="K8" s="109" t="str">
        <f>IF(ISBLANK($A8),"",IF(ISBLANK($C8),"",IF(OR(ISBLANK($D8),ISTEXT($D8)),"",IF($D8&gt;=K$1,(BaseCost*K$1)+VLOOKUP($C8,Formulas!$F$11:$G$13,2,FALSE),""))))</f>
        <v/>
      </c>
      <c r="L8" s="80"/>
      <c r="M8" s="109" t="str">
        <f>IF(ISBLANK($A8),"",IF(ISBLANK($C8),"",IF(OR(ISBLANK($D8),ISTEXT($D8)),"",IF($D8&gt;=M$1,(BaseCost*M$1)+VLOOKUP($C8,Formulas!$F$11:$G$13,2,FALSE),""))))</f>
        <v/>
      </c>
      <c r="N8" s="80"/>
      <c r="O8" s="109" t="str">
        <f>IF(ISBLANK($A8),"",IF(ISBLANK($C8),"",IF(OR(ISBLANK($D8),ISTEXT($D8)),"",IF($D8&gt;=O$1,(BaseCost*O$1)+VLOOKUP($C8,Formulas!$F$11:$G$13,2,FALSE),""))))</f>
        <v/>
      </c>
      <c r="P8" s="80"/>
      <c r="Q8" s="108"/>
      <c r="R8" s="109" t="str">
        <f>IF(ISBLANK($A8),"",IF(ISBLANK($C8),"",IF(OR(ISBLANK($D8),ISTEXT($D8)),"",IF($D8&gt;=R$1,(BaseCost*R$1)+VLOOKUP($C8,Formulas!$F$11:$G$13,2,FALSE),""))))</f>
        <v/>
      </c>
      <c r="S8" s="80"/>
      <c r="T8" s="109" t="str">
        <f>IF(ISBLANK($A8),"",IF(ISBLANK($C8),"",IF(OR(ISBLANK($D8),ISTEXT($D8)),"",IF($D8&gt;=T$1,(BaseCost*T$1)+VLOOKUP($C8,Formulas!$F$11:$G$13,2,FALSE),""))))</f>
        <v/>
      </c>
      <c r="U8" s="80"/>
      <c r="V8" s="109" t="str">
        <f>IF(ISBLANK($A8),"",IF(ISBLANK($C8),"",IF(OR(ISBLANK($D8),ISTEXT($D8)),"",IF($D8&gt;=V$1,(BaseCost*V$1)+VLOOKUP($C8,Formulas!$F$11:$G$13,2,FALSE),""))))</f>
        <v/>
      </c>
      <c r="W8" s="80"/>
      <c r="X8" s="109" t="str">
        <f>IF(ISBLANK($A8),"",IF(ISBLANK($C8),"",IF(OR(ISBLANK($D8),ISTEXT($D8)),"",IF($D8&gt;=X$1,(BaseCost*X$1)+VLOOKUP($C8,Formulas!$F$11:$G$13,2,FALSE),""))))</f>
        <v/>
      </c>
      <c r="Y8" s="80"/>
      <c r="Z8" s="108"/>
      <c r="AA8" s="109" t="str">
        <f>IF(ISBLANK($A8),"",IF(ISBLANK($C8),"",IF(OR(ISBLANK($D8),ISTEXT($D8)),"",IF($D8&gt;=AA$1,(BaseCost*AA$1)+VLOOKUP($C8,Formulas!$F$11:$G$13,2,FALSE),""))))</f>
        <v/>
      </c>
      <c r="AB8" s="80"/>
      <c r="AC8" s="110">
        <f t="shared" si="0"/>
        <v>0</v>
      </c>
      <c r="AD8" s="80"/>
    </row>
    <row r="9" spans="1:30" ht="17.25" customHeight="1" x14ac:dyDescent="0.2">
      <c r="A9" s="108"/>
      <c r="B9" s="108"/>
      <c r="C9" s="107"/>
      <c r="D9" s="108"/>
      <c r="E9" s="108"/>
      <c r="F9" s="109" t="str">
        <f>IF(ISBLANK($A9),"",IF(ISBLANK($C9),"",IF(OR(ISBLANK($D9),ISTEXT($D9)),IF(D9="E O/S",3+VLOOKUP($C9,Formulas!$F$11:$G$13,2,FALSE),IF(D9="M O/S",6+VLOOKUP($C9,Formulas!$F$11:$G$13,2,FALSE),IF(D9="GM O/S",10+VLOOKUP($C9,Formulas!$F$11:$G$13,2,FALSE),IF(D9="TM O/S",15+VLOOKUP($C9,Formulas!$F$11:$G$13,2,FALSE),"")))),IF($D9&gt;=F$1,(BaseCost*F$1)+VLOOKUP($C9,Formulas!$F$11:$G$13,2,FALSE),""))))</f>
        <v/>
      </c>
      <c r="G9" s="80"/>
      <c r="H9" s="109" t="str">
        <f>IF(ISBLANK($A9),"",IF(ISBLANK($C9),"",IF(OR(ISBLANK($D9),ISTEXT($D9)),"",IF($D9&gt;=H$1,(BaseCost*H$1)+VLOOKUP($C9,Formulas!$F$11:$G$13,2,FALSE),""))))</f>
        <v/>
      </c>
      <c r="I9" s="80"/>
      <c r="J9" s="108"/>
      <c r="K9" s="109" t="str">
        <f>IF(ISBLANK($A9),"",IF(ISBLANK($C9),"",IF(OR(ISBLANK($D9),ISTEXT($D9)),"",IF($D9&gt;=K$1,(BaseCost*K$1)+VLOOKUP($C9,Formulas!$F$11:$G$13,2,FALSE),""))))</f>
        <v/>
      </c>
      <c r="L9" s="80"/>
      <c r="M9" s="109" t="str">
        <f>IF(ISBLANK($A9),"",IF(ISBLANK($C9),"",IF(OR(ISBLANK($D9),ISTEXT($D9)),"",IF($D9&gt;=M$1,(BaseCost*M$1)+VLOOKUP($C9,Formulas!$F$11:$G$13,2,FALSE),""))))</f>
        <v/>
      </c>
      <c r="N9" s="80"/>
      <c r="O9" s="109" t="str">
        <f>IF(ISBLANK($A9),"",IF(ISBLANK($C9),"",IF(OR(ISBLANK($D9),ISTEXT($D9)),"",IF($D9&gt;=O$1,(BaseCost*O$1)+VLOOKUP($C9,Formulas!$F$11:$G$13,2,FALSE),""))))</f>
        <v/>
      </c>
      <c r="P9" s="80"/>
      <c r="Q9" s="108"/>
      <c r="R9" s="109" t="str">
        <f>IF(ISBLANK($A9),"",IF(ISBLANK($C9),"",IF(OR(ISBLANK($D9),ISTEXT($D9)),"",IF($D9&gt;=R$1,(BaseCost*R$1)+VLOOKUP($C9,Formulas!$F$11:$G$13,2,FALSE),""))))</f>
        <v/>
      </c>
      <c r="S9" s="80"/>
      <c r="T9" s="109" t="str">
        <f>IF(ISBLANK($A9),"",IF(ISBLANK($C9),"",IF(OR(ISBLANK($D9),ISTEXT($D9)),"",IF($D9&gt;=T$1,(BaseCost*T$1)+VLOOKUP($C9,Formulas!$F$11:$G$13,2,FALSE),""))))</f>
        <v/>
      </c>
      <c r="U9" s="80"/>
      <c r="V9" s="109" t="str">
        <f>IF(ISBLANK($A9),"",IF(ISBLANK($C9),"",IF(OR(ISBLANK($D9),ISTEXT($D9)),"",IF($D9&gt;=V$1,(BaseCost*V$1)+VLOOKUP($C9,Formulas!$F$11:$G$13,2,FALSE),""))))</f>
        <v/>
      </c>
      <c r="W9" s="80"/>
      <c r="X9" s="109" t="str">
        <f>IF(ISBLANK($A9),"",IF(ISBLANK($C9),"",IF(OR(ISBLANK($D9),ISTEXT($D9)),"",IF($D9&gt;=X$1,(BaseCost*X$1)+VLOOKUP($C9,Formulas!$F$11:$G$13,2,FALSE),""))))</f>
        <v/>
      </c>
      <c r="Y9" s="80"/>
      <c r="Z9" s="108"/>
      <c r="AA9" s="109" t="str">
        <f>IF(ISBLANK($A9),"",IF(ISBLANK($C9),"",IF(OR(ISBLANK($D9),ISTEXT($D9)),"",IF($D9&gt;=AA$1,(BaseCost*AA$1)+VLOOKUP($C9,Formulas!$F$11:$G$13,2,FALSE),""))))</f>
        <v/>
      </c>
      <c r="AB9" s="80"/>
      <c r="AC9" s="110">
        <f t="shared" si="0"/>
        <v>0</v>
      </c>
      <c r="AD9" s="80"/>
    </row>
    <row r="10" spans="1:30" ht="17.25" customHeight="1" x14ac:dyDescent="0.2">
      <c r="A10" s="108"/>
      <c r="B10" s="108"/>
      <c r="C10" s="107"/>
      <c r="D10" s="108"/>
      <c r="E10" s="108"/>
      <c r="F10" s="109" t="str">
        <f>IF(ISBLANK($A10),"",IF(ISBLANK($C10),"",IF(OR(ISBLANK($D10),ISTEXT($D10)),IF(D10="E O/S",3+VLOOKUP($C10,Formulas!$F$11:$G$13,2,FALSE),IF(D10="M O/S",6+VLOOKUP($C10,Formulas!$F$11:$G$13,2,FALSE),IF(D10="GM O/S",10+VLOOKUP($C10,Formulas!$F$11:$G$13,2,FALSE),IF(D10="TM O/S",15+VLOOKUP($C10,Formulas!$F$11:$G$13,2,FALSE),"")))),IF($D10&gt;=F$1,(BaseCost*F$1)+VLOOKUP($C10,Formulas!$F$11:$G$13,2,FALSE),""))))</f>
        <v/>
      </c>
      <c r="G10" s="80"/>
      <c r="H10" s="109" t="str">
        <f>IF(ISBLANK($A10),"",IF(ISBLANK($C10),"",IF(OR(ISBLANK($D10),ISTEXT($D10)),"",IF($D10&gt;=H$1,(BaseCost*H$1)+VLOOKUP($C10,Formulas!$F$11:$G$13,2,FALSE),""))))</f>
        <v/>
      </c>
      <c r="I10" s="80"/>
      <c r="J10" s="108"/>
      <c r="K10" s="109" t="str">
        <f>IF(ISBLANK($A10),"",IF(ISBLANK($C10),"",IF(OR(ISBLANK($D10),ISTEXT($D10)),"",IF($D10&gt;=K$1,(BaseCost*K$1)+VLOOKUP($C10,Formulas!$F$11:$G$13,2,FALSE),""))))</f>
        <v/>
      </c>
      <c r="L10" s="80"/>
      <c r="M10" s="109" t="str">
        <f>IF(ISBLANK($A10),"",IF(ISBLANK($C10),"",IF(OR(ISBLANK($D10),ISTEXT($D10)),"",IF($D10&gt;=M$1,(BaseCost*M$1)+VLOOKUP($C10,Formulas!$F$11:$G$13,2,FALSE),""))))</f>
        <v/>
      </c>
      <c r="N10" s="80"/>
      <c r="O10" s="109" t="str">
        <f>IF(ISBLANK($A10),"",IF(ISBLANK($C10),"",IF(OR(ISBLANK($D10),ISTEXT($D10)),"",IF($D10&gt;=O$1,(BaseCost*O$1)+VLOOKUP($C10,Formulas!$F$11:$G$13,2,FALSE),""))))</f>
        <v/>
      </c>
      <c r="P10" s="80"/>
      <c r="Q10" s="108"/>
      <c r="R10" s="109" t="str">
        <f>IF(ISBLANK($A10),"",IF(ISBLANK($C10),"",IF(OR(ISBLANK($D10),ISTEXT($D10)),"",IF($D10&gt;=R$1,(BaseCost*R$1)+VLOOKUP($C10,Formulas!$F$11:$G$13,2,FALSE),""))))</f>
        <v/>
      </c>
      <c r="S10" s="80"/>
      <c r="T10" s="109" t="str">
        <f>IF(ISBLANK($A10),"",IF(ISBLANK($C10),"",IF(OR(ISBLANK($D10),ISTEXT($D10)),"",IF($D10&gt;=T$1,(BaseCost*T$1)+VLOOKUP($C10,Formulas!$F$11:$G$13,2,FALSE),""))))</f>
        <v/>
      </c>
      <c r="U10" s="80"/>
      <c r="V10" s="109" t="str">
        <f>IF(ISBLANK($A10),"",IF(ISBLANK($C10),"",IF(OR(ISBLANK($D10),ISTEXT($D10)),"",IF($D10&gt;=V$1,(BaseCost*V$1)+VLOOKUP($C10,Formulas!$F$11:$G$13,2,FALSE),""))))</f>
        <v/>
      </c>
      <c r="W10" s="80"/>
      <c r="X10" s="109" t="str">
        <f>IF(ISBLANK($A10),"",IF(ISBLANK($C10),"",IF(OR(ISBLANK($D10),ISTEXT($D10)),"",IF($D10&gt;=X$1,(BaseCost*X$1)+VLOOKUP($C10,Formulas!$F$11:$G$13,2,FALSE),""))))</f>
        <v/>
      </c>
      <c r="Y10" s="80"/>
      <c r="Z10" s="108"/>
      <c r="AA10" s="109" t="str">
        <f>IF(ISBLANK($A10),"",IF(ISBLANK($C10),"",IF(OR(ISBLANK($D10),ISTEXT($D10)),"",IF($D10&gt;=AA$1,(BaseCost*AA$1)+VLOOKUP($C10,Formulas!$F$11:$G$13,2,FALSE),""))))</f>
        <v/>
      </c>
      <c r="AB10" s="80"/>
      <c r="AC10" s="110">
        <f t="shared" si="0"/>
        <v>0</v>
      </c>
      <c r="AD10" s="80"/>
    </row>
    <row r="11" spans="1:30" ht="17.25" customHeight="1" x14ac:dyDescent="0.2">
      <c r="A11" s="108"/>
      <c r="B11" s="108"/>
      <c r="C11" s="107"/>
      <c r="D11" s="108"/>
      <c r="E11" s="108"/>
      <c r="F11" s="109" t="str">
        <f>IF(ISBLANK($A11),"",IF(ISBLANK($C11),"",IF(OR(ISBLANK($D11),ISTEXT($D11)),IF(D11="E O/S",3+VLOOKUP($C11,Formulas!$F$11:$G$13,2,FALSE),IF(D11="M O/S",6+VLOOKUP($C11,Formulas!$F$11:$G$13,2,FALSE),IF(D11="GM O/S",10+VLOOKUP($C11,Formulas!$F$11:$G$13,2,FALSE),IF(D11="TM O/S",15+VLOOKUP($C11,Formulas!$F$11:$G$13,2,FALSE),"")))),IF($D11&gt;=F$1,(BaseCost*F$1)+VLOOKUP($C11,Formulas!$F$11:$G$13,2,FALSE),""))))</f>
        <v/>
      </c>
      <c r="G11" s="80"/>
      <c r="H11" s="109" t="str">
        <f>IF(ISBLANK($A11),"",IF(ISBLANK($C11),"",IF(OR(ISBLANK($D11),ISTEXT($D11)),"",IF($D11&gt;=H$1,(BaseCost*H$1)+VLOOKUP($C11,Formulas!$F$11:$G$13,2,FALSE),""))))</f>
        <v/>
      </c>
      <c r="I11" s="80"/>
      <c r="J11" s="108"/>
      <c r="K11" s="109" t="str">
        <f>IF(ISBLANK($A11),"",IF(ISBLANK($C11),"",IF(OR(ISBLANK($D11),ISTEXT($D11)),"",IF($D11&gt;=K$1,(BaseCost*K$1)+VLOOKUP($C11,Formulas!$F$11:$G$13,2,FALSE),""))))</f>
        <v/>
      </c>
      <c r="L11" s="80"/>
      <c r="M11" s="109" t="str">
        <f>IF(ISBLANK($A11),"",IF(ISBLANK($C11),"",IF(OR(ISBLANK($D11),ISTEXT($D11)),"",IF($D11&gt;=M$1,(BaseCost*M$1)+VLOOKUP($C11,Formulas!$F$11:$G$13,2,FALSE),""))))</f>
        <v/>
      </c>
      <c r="N11" s="80"/>
      <c r="O11" s="109" t="str">
        <f>IF(ISBLANK($A11),"",IF(ISBLANK($C11),"",IF(OR(ISBLANK($D11),ISTEXT($D11)),"",IF($D11&gt;=O$1,(BaseCost*O$1)+VLOOKUP($C11,Formulas!$F$11:$G$13,2,FALSE),""))))</f>
        <v/>
      </c>
      <c r="P11" s="80"/>
      <c r="Q11" s="108"/>
      <c r="R11" s="109" t="str">
        <f>IF(ISBLANK($A11),"",IF(ISBLANK($C11),"",IF(OR(ISBLANK($D11),ISTEXT($D11)),"",IF($D11&gt;=R$1,(BaseCost*R$1)+VLOOKUP($C11,Formulas!$F$11:$G$13,2,FALSE),""))))</f>
        <v/>
      </c>
      <c r="S11" s="80"/>
      <c r="T11" s="109" t="str">
        <f>IF(ISBLANK($A11),"",IF(ISBLANK($C11),"",IF(OR(ISBLANK($D11),ISTEXT($D11)),"",IF($D11&gt;=T$1,(BaseCost*T$1)+VLOOKUP($C11,Formulas!$F$11:$G$13,2,FALSE),""))))</f>
        <v/>
      </c>
      <c r="U11" s="80"/>
      <c r="V11" s="109" t="str">
        <f>IF(ISBLANK($A11),"",IF(ISBLANK($C11),"",IF(OR(ISBLANK($D11),ISTEXT($D11)),"",IF($D11&gt;=V$1,(BaseCost*V$1)+VLOOKUP($C11,Formulas!$F$11:$G$13,2,FALSE),""))))</f>
        <v/>
      </c>
      <c r="W11" s="80"/>
      <c r="X11" s="109" t="str">
        <f>IF(ISBLANK($A11),"",IF(ISBLANK($C11),"",IF(OR(ISBLANK($D11),ISTEXT($D11)),"",IF($D11&gt;=X$1,(BaseCost*X$1)+VLOOKUP($C11,Formulas!$F$11:$G$13,2,FALSE),""))))</f>
        <v/>
      </c>
      <c r="Y11" s="80"/>
      <c r="Z11" s="108"/>
      <c r="AA11" s="109" t="str">
        <f>IF(ISBLANK($A11),"",IF(ISBLANK($C11),"",IF(OR(ISBLANK($D11),ISTEXT($D11)),"",IF($D11&gt;=AA$1,(BaseCost*AA$1)+VLOOKUP($C11,Formulas!$F$11:$G$13,2,FALSE),""))))</f>
        <v/>
      </c>
      <c r="AB11" s="80"/>
      <c r="AC11" s="110">
        <f t="shared" si="0"/>
        <v>0</v>
      </c>
      <c r="AD11" s="80"/>
    </row>
    <row r="12" spans="1:30" ht="17.25" customHeight="1" x14ac:dyDescent="0.2">
      <c r="A12" s="108"/>
      <c r="B12" s="108"/>
      <c r="C12" s="107"/>
      <c r="D12" s="108"/>
      <c r="E12" s="108"/>
      <c r="F12" s="109" t="str">
        <f>IF(ISBLANK($A12),"",IF(ISBLANK($C12),"",IF(OR(ISBLANK($D12),ISTEXT($D12)),IF(D12="E O/S",3+VLOOKUP($C12,Formulas!$F$11:$G$13,2,FALSE),IF(D12="M O/S",6+VLOOKUP($C12,Formulas!$F$11:$G$13,2,FALSE),IF(D12="GM O/S",10+VLOOKUP($C12,Formulas!$F$11:$G$13,2,FALSE),IF(D12="TM O/S",15+VLOOKUP($C12,Formulas!$F$11:$G$13,2,FALSE),"")))),IF($D12&gt;=F$1,(BaseCost*F$1)+VLOOKUP($C12,Formulas!$F$11:$G$13,2,FALSE),""))))</f>
        <v/>
      </c>
      <c r="G12" s="80"/>
      <c r="H12" s="109" t="str">
        <f>IF(ISBLANK($A12),"",IF(ISBLANK($C12),"",IF(OR(ISBLANK($D12),ISTEXT($D12)),"",IF($D12&gt;=H$1,(BaseCost*H$1)+VLOOKUP($C12,Formulas!$F$11:$G$13,2,FALSE),""))))</f>
        <v/>
      </c>
      <c r="I12" s="80"/>
      <c r="J12" s="108"/>
      <c r="K12" s="109" t="str">
        <f>IF(ISBLANK($A12),"",IF(ISBLANK($C12),"",IF(OR(ISBLANK($D12),ISTEXT($D12)),"",IF($D12&gt;=K$1,(BaseCost*K$1)+VLOOKUP($C12,Formulas!$F$11:$G$13,2,FALSE),""))))</f>
        <v/>
      </c>
      <c r="L12" s="80"/>
      <c r="M12" s="109" t="str">
        <f>IF(ISBLANK($A12),"",IF(ISBLANK($C12),"",IF(OR(ISBLANK($D12),ISTEXT($D12)),"",IF($D12&gt;=M$1,(BaseCost*M$1)+VLOOKUP($C12,Formulas!$F$11:$G$13,2,FALSE),""))))</f>
        <v/>
      </c>
      <c r="N12" s="80"/>
      <c r="O12" s="109" t="str">
        <f>IF(ISBLANK($A12),"",IF(ISBLANK($C12),"",IF(OR(ISBLANK($D12),ISTEXT($D12)),"",IF($D12&gt;=O$1,(BaseCost*O$1)+VLOOKUP($C12,Formulas!$F$11:$G$13,2,FALSE),""))))</f>
        <v/>
      </c>
      <c r="P12" s="80"/>
      <c r="Q12" s="108"/>
      <c r="R12" s="109" t="str">
        <f>IF(ISBLANK($A12),"",IF(ISBLANK($C12),"",IF(OR(ISBLANK($D12),ISTEXT($D12)),"",IF($D12&gt;=R$1,(BaseCost*R$1)+VLOOKUP($C12,Formulas!$F$11:$G$13,2,FALSE),""))))</f>
        <v/>
      </c>
      <c r="S12" s="80"/>
      <c r="T12" s="109" t="str">
        <f>IF(ISBLANK($A12),"",IF(ISBLANK($C12),"",IF(OR(ISBLANK($D12),ISTEXT($D12)),"",IF($D12&gt;=T$1,(BaseCost*T$1)+VLOOKUP($C12,Formulas!$F$11:$G$13,2,FALSE),""))))</f>
        <v/>
      </c>
      <c r="U12" s="80"/>
      <c r="V12" s="109" t="str">
        <f>IF(ISBLANK($A12),"",IF(ISBLANK($C12),"",IF(OR(ISBLANK($D12),ISTEXT($D12)),"",IF($D12&gt;=V$1,(BaseCost*V$1)+VLOOKUP($C12,Formulas!$F$11:$G$13,2,FALSE),""))))</f>
        <v/>
      </c>
      <c r="W12" s="80"/>
      <c r="X12" s="109" t="str">
        <f>IF(ISBLANK($A12),"",IF(ISBLANK($C12),"",IF(OR(ISBLANK($D12),ISTEXT($D12)),"",IF($D12&gt;=X$1,(BaseCost*X$1)+VLOOKUP($C12,Formulas!$F$11:$G$13,2,FALSE),""))))</f>
        <v/>
      </c>
      <c r="Y12" s="80"/>
      <c r="Z12" s="108"/>
      <c r="AA12" s="109" t="str">
        <f>IF(ISBLANK($A12),"",IF(ISBLANK($C12),"",IF(OR(ISBLANK($D12),ISTEXT($D12)),"",IF($D12&gt;=AA$1,(BaseCost*AA$1)+VLOOKUP($C12,Formulas!$F$11:$G$13,2,FALSE),""))))</f>
        <v/>
      </c>
      <c r="AB12" s="80"/>
      <c r="AC12" s="110">
        <f t="shared" si="0"/>
        <v>0</v>
      </c>
      <c r="AD12" s="80"/>
    </row>
    <row r="13" spans="1:30" ht="17.25" customHeight="1" x14ac:dyDescent="0.2">
      <c r="A13" s="108"/>
      <c r="B13" s="108"/>
      <c r="C13" s="107"/>
      <c r="D13" s="108"/>
      <c r="E13" s="108"/>
      <c r="F13" s="109" t="str">
        <f>IF(ISBLANK($A13),"",IF(ISBLANK($C13),"",IF(OR(ISBLANK($D13),ISTEXT($D13)),IF(D13="E O/S",3+VLOOKUP($C13,Formulas!$F$11:$G$13,2,FALSE),IF(D13="M O/S",6+VLOOKUP($C13,Formulas!$F$11:$G$13,2,FALSE),IF(D13="GM O/S",10+VLOOKUP($C13,Formulas!$F$11:$G$13,2,FALSE),IF(D13="TM O/S",15+VLOOKUP($C13,Formulas!$F$11:$G$13,2,FALSE),"")))),IF($D13&gt;=F$1,(BaseCost*F$1)+VLOOKUP($C13,Formulas!$F$11:$G$13,2,FALSE),""))))</f>
        <v/>
      </c>
      <c r="G13" s="80"/>
      <c r="H13" s="109" t="str">
        <f>IF(ISBLANK($A13),"",IF(ISBLANK($C13),"",IF(OR(ISBLANK($D13),ISTEXT($D13)),"",IF($D13&gt;=H$1,(BaseCost*H$1)+VLOOKUP($C13,Formulas!$F$11:$G$13,2,FALSE),""))))</f>
        <v/>
      </c>
      <c r="I13" s="80"/>
      <c r="J13" s="108"/>
      <c r="K13" s="109" t="str">
        <f>IF(ISBLANK($A13),"",IF(ISBLANK($C13),"",IF(OR(ISBLANK($D13),ISTEXT($D13)),"",IF($D13&gt;=K$1,(BaseCost*K$1)+VLOOKUP($C13,Formulas!$F$11:$G$13,2,FALSE),""))))</f>
        <v/>
      </c>
      <c r="L13" s="80"/>
      <c r="M13" s="109" t="str">
        <f>IF(ISBLANK($A13),"",IF(ISBLANK($C13),"",IF(OR(ISBLANK($D13),ISTEXT($D13)),"",IF($D13&gt;=M$1,(BaseCost*M$1)+VLOOKUP($C13,Formulas!$F$11:$G$13,2,FALSE),""))))</f>
        <v/>
      </c>
      <c r="N13" s="80"/>
      <c r="O13" s="109" t="str">
        <f>IF(ISBLANK($A13),"",IF(ISBLANK($C13),"",IF(OR(ISBLANK($D13),ISTEXT($D13)),"",IF($D13&gt;=O$1,(BaseCost*O$1)+VLOOKUP($C13,Formulas!$F$11:$G$13,2,FALSE),""))))</f>
        <v/>
      </c>
      <c r="P13" s="80"/>
      <c r="Q13" s="108"/>
      <c r="R13" s="109" t="str">
        <f>IF(ISBLANK($A13),"",IF(ISBLANK($C13),"",IF(OR(ISBLANK($D13),ISTEXT($D13)),"",IF($D13&gt;=R$1,(BaseCost*R$1)+VLOOKUP($C13,Formulas!$F$11:$G$13,2,FALSE),""))))</f>
        <v/>
      </c>
      <c r="S13" s="80"/>
      <c r="T13" s="109" t="str">
        <f>IF(ISBLANK($A13),"",IF(ISBLANK($C13),"",IF(OR(ISBLANK($D13),ISTEXT($D13)),"",IF($D13&gt;=T$1,(BaseCost*T$1)+VLOOKUP($C13,Formulas!$F$11:$G$13,2,FALSE),""))))</f>
        <v/>
      </c>
      <c r="U13" s="80"/>
      <c r="V13" s="109" t="str">
        <f>IF(ISBLANK($A13),"",IF(ISBLANK($C13),"",IF(OR(ISBLANK($D13),ISTEXT($D13)),"",IF($D13&gt;=V$1,(BaseCost*V$1)+VLOOKUP($C13,Formulas!$F$11:$G$13,2,FALSE),""))))</f>
        <v/>
      </c>
      <c r="W13" s="80"/>
      <c r="X13" s="109" t="str">
        <f>IF(ISBLANK($A13),"",IF(ISBLANK($C13),"",IF(OR(ISBLANK($D13),ISTEXT($D13)),"",IF($D13&gt;=X$1,(BaseCost*X$1)+VLOOKUP($C13,Formulas!$F$11:$G$13,2,FALSE),""))))</f>
        <v/>
      </c>
      <c r="Y13" s="80"/>
      <c r="Z13" s="108"/>
      <c r="AA13" s="109" t="str">
        <f>IF(ISBLANK($A13),"",IF(ISBLANK($C13),"",IF(OR(ISBLANK($D13),ISTEXT($D13)),"",IF($D13&gt;=AA$1,(BaseCost*AA$1)+VLOOKUP($C13,Formulas!$F$11:$G$13,2,FALSE),""))))</f>
        <v/>
      </c>
      <c r="AB13" s="80"/>
      <c r="AC13" s="110">
        <f t="shared" si="0"/>
        <v>0</v>
      </c>
      <c r="AD13" s="80"/>
    </row>
    <row r="14" spans="1:30" ht="17.25" customHeight="1" x14ac:dyDescent="0.2">
      <c r="A14" s="108"/>
      <c r="B14" s="108"/>
      <c r="C14" s="107"/>
      <c r="D14" s="108"/>
      <c r="E14" s="108"/>
      <c r="F14" s="109" t="str">
        <f>IF(ISBLANK($A14),"",IF(ISBLANK($C14),"",IF(OR(ISBLANK($D14),ISTEXT($D14)),IF(D14="E O/S",3+VLOOKUP($C14,Formulas!$F$11:$G$13,2,FALSE),IF(D14="M O/S",6+VLOOKUP($C14,Formulas!$F$11:$G$13,2,FALSE),IF(D14="GM O/S",10+VLOOKUP($C14,Formulas!$F$11:$G$13,2,FALSE),IF(D14="TM O/S",15+VLOOKUP($C14,Formulas!$F$11:$G$13,2,FALSE),"")))),IF($D14&gt;=F$1,(BaseCost*F$1)+VLOOKUP($C14,Formulas!$F$11:$G$13,2,FALSE),""))))</f>
        <v/>
      </c>
      <c r="G14" s="80"/>
      <c r="H14" s="109" t="str">
        <f>IF(ISBLANK($A14),"",IF(ISBLANK($C14),"",IF(OR(ISBLANK($D14),ISTEXT($D14)),"",IF($D14&gt;=H$1,(BaseCost*H$1)+VLOOKUP($C14,Formulas!$F$11:$G$13,2,FALSE),""))))</f>
        <v/>
      </c>
      <c r="I14" s="80"/>
      <c r="J14" s="108"/>
      <c r="K14" s="109" t="str">
        <f>IF(ISBLANK($A14),"",IF(ISBLANK($C14),"",IF(OR(ISBLANK($D14),ISTEXT($D14)),"",IF($D14&gt;=K$1,(BaseCost*K$1)+VLOOKUP($C14,Formulas!$F$11:$G$13,2,FALSE),""))))</f>
        <v/>
      </c>
      <c r="L14" s="80"/>
      <c r="M14" s="109" t="str">
        <f>IF(ISBLANK($A14),"",IF(ISBLANK($C14),"",IF(OR(ISBLANK($D14),ISTEXT($D14)),"",IF($D14&gt;=M$1,(BaseCost*M$1)+VLOOKUP($C14,Formulas!$F$11:$G$13,2,FALSE),""))))</f>
        <v/>
      </c>
      <c r="N14" s="80"/>
      <c r="O14" s="109" t="str">
        <f>IF(ISBLANK($A14),"",IF(ISBLANK($C14),"",IF(OR(ISBLANK($D14),ISTEXT($D14)),"",IF($D14&gt;=O$1,(BaseCost*O$1)+VLOOKUP($C14,Formulas!$F$11:$G$13,2,FALSE),""))))</f>
        <v/>
      </c>
      <c r="P14" s="80"/>
      <c r="Q14" s="108"/>
      <c r="R14" s="109" t="str">
        <f>IF(ISBLANK($A14),"",IF(ISBLANK($C14),"",IF(OR(ISBLANK($D14),ISTEXT($D14)),"",IF($D14&gt;=R$1,(BaseCost*R$1)+VLOOKUP($C14,Formulas!$F$11:$G$13,2,FALSE),""))))</f>
        <v/>
      </c>
      <c r="S14" s="80"/>
      <c r="T14" s="109" t="str">
        <f>IF(ISBLANK($A14),"",IF(ISBLANK($C14),"",IF(OR(ISBLANK($D14),ISTEXT($D14)),"",IF($D14&gt;=T$1,(BaseCost*T$1)+VLOOKUP($C14,Formulas!$F$11:$G$13,2,FALSE),""))))</f>
        <v/>
      </c>
      <c r="U14" s="80"/>
      <c r="V14" s="109" t="str">
        <f>IF(ISBLANK($A14),"",IF(ISBLANK($C14),"",IF(OR(ISBLANK($D14),ISTEXT($D14)),"",IF($D14&gt;=V$1,(BaseCost*V$1)+VLOOKUP($C14,Formulas!$F$11:$G$13,2,FALSE),""))))</f>
        <v/>
      </c>
      <c r="W14" s="80"/>
      <c r="X14" s="109" t="str">
        <f>IF(ISBLANK($A14),"",IF(ISBLANK($C14),"",IF(OR(ISBLANK($D14),ISTEXT($D14)),"",IF($D14&gt;=X$1,(BaseCost*X$1)+VLOOKUP($C14,Formulas!$F$11:$G$13,2,FALSE),""))))</f>
        <v/>
      </c>
      <c r="Y14" s="80"/>
      <c r="Z14" s="108"/>
      <c r="AA14" s="109" t="str">
        <f>IF(ISBLANK($A14),"",IF(ISBLANK($C14),"",IF(OR(ISBLANK($D14),ISTEXT($D14)),"",IF($D14&gt;=AA$1,(BaseCost*AA$1)+VLOOKUP($C14,Formulas!$F$11:$G$13,2,FALSE),""))))</f>
        <v/>
      </c>
      <c r="AB14" s="80"/>
      <c r="AC14" s="110">
        <f t="shared" si="0"/>
        <v>0</v>
      </c>
      <c r="AD14" s="80"/>
    </row>
    <row r="15" spans="1:30" ht="17.25" customHeight="1" x14ac:dyDescent="0.2">
      <c r="A15" s="108"/>
      <c r="B15" s="108"/>
      <c r="C15" s="107"/>
      <c r="D15" s="108"/>
      <c r="E15" s="108"/>
      <c r="F15" s="109" t="str">
        <f>IF(ISBLANK($A15),"",IF(ISBLANK($C15),"",IF(OR(ISBLANK($D15),ISTEXT($D15)),IF(D15="E O/S",3+VLOOKUP($C15,Formulas!$F$11:$G$13,2,FALSE),IF(D15="M O/S",6+VLOOKUP($C15,Formulas!$F$11:$G$13,2,FALSE),IF(D15="GM O/S",10+VLOOKUP($C15,Formulas!$F$11:$G$13,2,FALSE),IF(D15="TM O/S",15+VLOOKUP($C15,Formulas!$F$11:$G$13,2,FALSE),"")))),IF($D15&gt;=F$1,(BaseCost*F$1)+VLOOKUP($C15,Formulas!$F$11:$G$13,2,FALSE),""))))</f>
        <v/>
      </c>
      <c r="G15" s="80"/>
      <c r="H15" s="109" t="str">
        <f>IF(ISBLANK($A15),"",IF(ISBLANK($C15),"",IF(OR(ISBLANK($D15),ISTEXT($D15)),"",IF($D15&gt;=H$1,(BaseCost*H$1)+VLOOKUP($C15,Formulas!$F$11:$G$13,2,FALSE),""))))</f>
        <v/>
      </c>
      <c r="I15" s="80"/>
      <c r="J15" s="108"/>
      <c r="K15" s="109" t="str">
        <f>IF(ISBLANK($A15),"",IF(ISBLANK($C15),"",IF(OR(ISBLANK($D15),ISTEXT($D15)),"",IF($D15&gt;=K$1,(BaseCost*K$1)+VLOOKUP($C15,Formulas!$F$11:$G$13,2,FALSE),""))))</f>
        <v/>
      </c>
      <c r="L15" s="80"/>
      <c r="M15" s="109" t="str">
        <f>IF(ISBLANK($A15),"",IF(ISBLANK($C15),"",IF(OR(ISBLANK($D15),ISTEXT($D15)),"",IF($D15&gt;=M$1,(BaseCost*M$1)+VLOOKUP($C15,Formulas!$F$11:$G$13,2,FALSE),""))))</f>
        <v/>
      </c>
      <c r="N15" s="80"/>
      <c r="O15" s="109" t="str">
        <f>IF(ISBLANK($A15),"",IF(ISBLANK($C15),"",IF(OR(ISBLANK($D15),ISTEXT($D15)),"",IF($D15&gt;=O$1,(BaseCost*O$1)+VLOOKUP($C15,Formulas!$F$11:$G$13,2,FALSE),""))))</f>
        <v/>
      </c>
      <c r="P15" s="80"/>
      <c r="Q15" s="108"/>
      <c r="R15" s="109" t="str">
        <f>IF(ISBLANK($A15),"",IF(ISBLANK($C15),"",IF(OR(ISBLANK($D15),ISTEXT($D15)),"",IF($D15&gt;=R$1,(BaseCost*R$1)+VLOOKUP($C15,Formulas!$F$11:$G$13,2,FALSE),""))))</f>
        <v/>
      </c>
      <c r="S15" s="80"/>
      <c r="T15" s="109" t="str">
        <f>IF(ISBLANK($A15),"",IF(ISBLANK($C15),"",IF(OR(ISBLANK($D15),ISTEXT($D15)),"",IF($D15&gt;=T$1,(BaseCost*T$1)+VLOOKUP($C15,Formulas!$F$11:$G$13,2,FALSE),""))))</f>
        <v/>
      </c>
      <c r="U15" s="80"/>
      <c r="V15" s="109" t="str">
        <f>IF(ISBLANK($A15),"",IF(ISBLANK($C15),"",IF(OR(ISBLANK($D15),ISTEXT($D15)),"",IF($D15&gt;=V$1,(BaseCost*V$1)+VLOOKUP($C15,Formulas!$F$11:$G$13,2,FALSE),""))))</f>
        <v/>
      </c>
      <c r="W15" s="80"/>
      <c r="X15" s="109" t="str">
        <f>IF(ISBLANK($A15),"",IF(ISBLANK($C15),"",IF(OR(ISBLANK($D15),ISTEXT($D15)),"",IF($D15&gt;=X$1,(BaseCost*X$1)+VLOOKUP($C15,Formulas!$F$11:$G$13,2,FALSE),""))))</f>
        <v/>
      </c>
      <c r="Y15" s="80"/>
      <c r="Z15" s="108"/>
      <c r="AA15" s="109" t="str">
        <f>IF(ISBLANK($A15),"",IF(ISBLANK($C15),"",IF(OR(ISBLANK($D15),ISTEXT($D15)),"",IF($D15&gt;=AA$1,(BaseCost*AA$1)+VLOOKUP($C15,Formulas!$F$11:$G$13,2,FALSE),""))))</f>
        <v/>
      </c>
      <c r="AB15" s="80"/>
      <c r="AC15" s="110">
        <f t="shared" si="0"/>
        <v>0</v>
      </c>
      <c r="AD15" s="80"/>
    </row>
    <row r="16" spans="1:30" ht="17.25" customHeight="1" x14ac:dyDescent="0.2">
      <c r="A16" s="108"/>
      <c r="B16" s="108"/>
      <c r="C16" s="107"/>
      <c r="D16" s="108"/>
      <c r="E16" s="108"/>
      <c r="F16" s="109" t="str">
        <f>IF(ISBLANK($A16),"",IF(ISBLANK($C16),"",IF(OR(ISBLANK($D16),ISTEXT($D16)),IF(D16="E O/S",3+VLOOKUP($C16,Formulas!$F$11:$G$13,2,FALSE),IF(D16="M O/S",6+VLOOKUP($C16,Formulas!$F$11:$G$13,2,FALSE),IF(D16="GM O/S",10+VLOOKUP($C16,Formulas!$F$11:$G$13,2,FALSE),IF(D16="TM O/S",15+VLOOKUP($C16,Formulas!$F$11:$G$13,2,FALSE),"")))),IF($D16&gt;=F$1,(BaseCost*F$1)+VLOOKUP($C16,Formulas!$F$11:$G$13,2,FALSE),""))))</f>
        <v/>
      </c>
      <c r="G16" s="80"/>
      <c r="H16" s="109" t="str">
        <f>IF(ISBLANK($A16),"",IF(ISBLANK($C16),"",IF(OR(ISBLANK($D16),ISTEXT($D16)),"",IF($D16&gt;=H$1,(BaseCost*H$1)+VLOOKUP($C16,Formulas!$F$11:$G$13,2,FALSE),""))))</f>
        <v/>
      </c>
      <c r="I16" s="80"/>
      <c r="J16" s="108"/>
      <c r="K16" s="109" t="str">
        <f>IF(ISBLANK($A16),"",IF(ISBLANK($C16),"",IF(OR(ISBLANK($D16),ISTEXT($D16)),"",IF($D16&gt;=K$1,(BaseCost*K$1)+VLOOKUP($C16,Formulas!$F$11:$G$13,2,FALSE),""))))</f>
        <v/>
      </c>
      <c r="L16" s="80"/>
      <c r="M16" s="109" t="str">
        <f>IF(ISBLANK($A16),"",IF(ISBLANK($C16),"",IF(OR(ISBLANK($D16),ISTEXT($D16)),"",IF($D16&gt;=M$1,(BaseCost*M$1)+VLOOKUP($C16,Formulas!$F$11:$G$13,2,FALSE),""))))</f>
        <v/>
      </c>
      <c r="N16" s="80"/>
      <c r="O16" s="109" t="str">
        <f>IF(ISBLANK($A16),"",IF(ISBLANK($C16),"",IF(OR(ISBLANK($D16),ISTEXT($D16)),"",IF($D16&gt;=O$1,(BaseCost*O$1)+VLOOKUP($C16,Formulas!$F$11:$G$13,2,FALSE),""))))</f>
        <v/>
      </c>
      <c r="P16" s="80"/>
      <c r="Q16" s="108"/>
      <c r="R16" s="109" t="str">
        <f>IF(ISBLANK($A16),"",IF(ISBLANK($C16),"",IF(OR(ISBLANK($D16),ISTEXT($D16)),"",IF($D16&gt;=R$1,(BaseCost*R$1)+VLOOKUP($C16,Formulas!$F$11:$G$13,2,FALSE),""))))</f>
        <v/>
      </c>
      <c r="S16" s="80"/>
      <c r="T16" s="109" t="str">
        <f>IF(ISBLANK($A16),"",IF(ISBLANK($C16),"",IF(OR(ISBLANK($D16),ISTEXT($D16)),"",IF($D16&gt;=T$1,(BaseCost*T$1)+VLOOKUP($C16,Formulas!$F$11:$G$13,2,FALSE),""))))</f>
        <v/>
      </c>
      <c r="U16" s="80"/>
      <c r="V16" s="109" t="str">
        <f>IF(ISBLANK($A16),"",IF(ISBLANK($C16),"",IF(OR(ISBLANK($D16),ISTEXT($D16)),"",IF($D16&gt;=V$1,(BaseCost*V$1)+VLOOKUP($C16,Formulas!$F$11:$G$13,2,FALSE),""))))</f>
        <v/>
      </c>
      <c r="W16" s="80"/>
      <c r="X16" s="109" t="str">
        <f>IF(ISBLANK($A16),"",IF(ISBLANK($C16),"",IF(OR(ISBLANK($D16),ISTEXT($D16)),"",IF($D16&gt;=X$1,(BaseCost*X$1)+VLOOKUP($C16,Formulas!$F$11:$G$13,2,FALSE),""))))</f>
        <v/>
      </c>
      <c r="Y16" s="80"/>
      <c r="Z16" s="108"/>
      <c r="AA16" s="109" t="str">
        <f>IF(ISBLANK($A16),"",IF(ISBLANK($C16),"",IF(OR(ISBLANK($D16),ISTEXT($D16)),"",IF($D16&gt;=AA$1,(BaseCost*AA$1)+VLOOKUP($C16,Formulas!$F$11:$G$13,2,FALSE),""))))</f>
        <v/>
      </c>
      <c r="AB16" s="80"/>
      <c r="AC16" s="110">
        <f t="shared" si="0"/>
        <v>0</v>
      </c>
      <c r="AD16" s="80"/>
    </row>
    <row r="17" spans="1:30" ht="17.25" customHeight="1" x14ac:dyDescent="0.2">
      <c r="A17" s="108"/>
      <c r="B17" s="108"/>
      <c r="C17" s="107"/>
      <c r="D17" s="108"/>
      <c r="E17" s="108"/>
      <c r="F17" s="109" t="str">
        <f>IF(ISBLANK($A17),"",IF(ISBLANK($C17),"",IF(OR(ISBLANK($D17),ISTEXT($D17)),IF(D17="E O/S",3+VLOOKUP($C17,Formulas!$F$11:$G$13,2,FALSE),IF(D17="M O/S",6+VLOOKUP($C17,Formulas!$F$11:$G$13,2,FALSE),IF(D17="GM O/S",10+VLOOKUP($C17,Formulas!$F$11:$G$13,2,FALSE),IF(D17="TM O/S",15+VLOOKUP($C17,Formulas!$F$11:$G$13,2,FALSE),"")))),IF($D17&gt;=F$1,(BaseCost*F$1)+VLOOKUP($C17,Formulas!$F$11:$G$13,2,FALSE),""))))</f>
        <v/>
      </c>
      <c r="G17" s="80"/>
      <c r="H17" s="109" t="str">
        <f>IF(ISBLANK($A17),"",IF(ISBLANK($C17),"",IF(OR(ISBLANK($D17),ISTEXT($D17)),"",IF($D17&gt;=H$1,(BaseCost*H$1)+VLOOKUP($C17,Formulas!$F$11:$G$13,2,FALSE),""))))</f>
        <v/>
      </c>
      <c r="I17" s="80"/>
      <c r="J17" s="108"/>
      <c r="K17" s="109" t="str">
        <f>IF(ISBLANK($A17),"",IF(ISBLANK($C17),"",IF(OR(ISBLANK($D17),ISTEXT($D17)),"",IF($D17&gt;=K$1,(BaseCost*K$1)+VLOOKUP($C17,Formulas!$F$11:$G$13,2,FALSE),""))))</f>
        <v/>
      </c>
      <c r="L17" s="80"/>
      <c r="M17" s="109" t="str">
        <f>IF(ISBLANK($A17),"",IF(ISBLANK($C17),"",IF(OR(ISBLANK($D17),ISTEXT($D17)),"",IF($D17&gt;=M$1,(BaseCost*M$1)+VLOOKUP($C17,Formulas!$F$11:$G$13,2,FALSE),""))))</f>
        <v/>
      </c>
      <c r="N17" s="80"/>
      <c r="O17" s="109" t="str">
        <f>IF(ISBLANK($A17),"",IF(ISBLANK($C17),"",IF(OR(ISBLANK($D17),ISTEXT($D17)),"",IF($D17&gt;=O$1,(BaseCost*O$1)+VLOOKUP($C17,Formulas!$F$11:$G$13,2,FALSE),""))))</f>
        <v/>
      </c>
      <c r="P17" s="80"/>
      <c r="Q17" s="108"/>
      <c r="R17" s="109" t="str">
        <f>IF(ISBLANK($A17),"",IF(ISBLANK($C17),"",IF(OR(ISBLANK($D17),ISTEXT($D17)),"",IF($D17&gt;=R$1,(BaseCost*R$1)+VLOOKUP($C17,Formulas!$F$11:$G$13,2,FALSE),""))))</f>
        <v/>
      </c>
      <c r="S17" s="80"/>
      <c r="T17" s="109" t="str">
        <f>IF(ISBLANK($A17),"",IF(ISBLANK($C17),"",IF(OR(ISBLANK($D17),ISTEXT($D17)),"",IF($D17&gt;=T$1,(BaseCost*T$1)+VLOOKUP($C17,Formulas!$F$11:$G$13,2,FALSE),""))))</f>
        <v/>
      </c>
      <c r="U17" s="80"/>
      <c r="V17" s="109" t="str">
        <f>IF(ISBLANK($A17),"",IF(ISBLANK($C17),"",IF(OR(ISBLANK($D17),ISTEXT($D17)),"",IF($D17&gt;=V$1,(BaseCost*V$1)+VLOOKUP($C17,Formulas!$F$11:$G$13,2,FALSE),""))))</f>
        <v/>
      </c>
      <c r="W17" s="80"/>
      <c r="X17" s="109" t="str">
        <f>IF(ISBLANK($A17),"",IF(ISBLANK($C17),"",IF(OR(ISBLANK($D17),ISTEXT($D17)),"",IF($D17&gt;=X$1,(BaseCost*X$1)+VLOOKUP($C17,Formulas!$F$11:$G$13,2,FALSE),""))))</f>
        <v/>
      </c>
      <c r="Y17" s="80"/>
      <c r="Z17" s="108"/>
      <c r="AA17" s="109" t="str">
        <f>IF(ISBLANK($A17),"",IF(ISBLANK($C17),"",IF(OR(ISBLANK($D17),ISTEXT($D17)),"",IF($D17&gt;=AA$1,(BaseCost*AA$1)+VLOOKUP($C17,Formulas!$F$11:$G$13,2,FALSE),""))))</f>
        <v/>
      </c>
      <c r="AB17" s="80"/>
      <c r="AC17" s="110">
        <f t="shared" si="0"/>
        <v>0</v>
      </c>
      <c r="AD17" s="80"/>
    </row>
    <row r="18" spans="1:30" ht="17.25" customHeight="1" x14ac:dyDescent="0.2">
      <c r="A18" s="108"/>
      <c r="B18" s="108"/>
      <c r="C18" s="107"/>
      <c r="D18" s="108"/>
      <c r="E18" s="108"/>
      <c r="F18" s="109" t="str">
        <f>IF(ISBLANK($A18),"",IF(ISBLANK($C18),"",IF(OR(ISBLANK($D18),ISTEXT($D18)),IF(D18="E O/S",3+VLOOKUP($C18,Formulas!$F$11:$G$13,2,FALSE),IF(D18="M O/S",6+VLOOKUP($C18,Formulas!$F$11:$G$13,2,FALSE),IF(D18="GM O/S",10+VLOOKUP($C18,Formulas!$F$11:$G$13,2,FALSE),IF(D18="TM O/S",15+VLOOKUP($C18,Formulas!$F$11:$G$13,2,FALSE),"")))),IF($D18&gt;=F$1,(BaseCost*F$1)+VLOOKUP($C18,Formulas!$F$11:$G$13,2,FALSE),""))))</f>
        <v/>
      </c>
      <c r="G18" s="80"/>
      <c r="H18" s="109" t="str">
        <f>IF(ISBLANK($A18),"",IF(ISBLANK($C18),"",IF(OR(ISBLANK($D18),ISTEXT($D18)),"",IF($D18&gt;=H$1,(BaseCost*H$1)+VLOOKUP($C18,Formulas!$F$11:$G$13,2,FALSE),""))))</f>
        <v/>
      </c>
      <c r="I18" s="80"/>
      <c r="J18" s="108"/>
      <c r="K18" s="109" t="str">
        <f>IF(ISBLANK($A18),"",IF(ISBLANK($C18),"",IF(OR(ISBLANK($D18),ISTEXT($D18)),"",IF($D18&gt;=K$1,(BaseCost*K$1)+VLOOKUP($C18,Formulas!$F$11:$G$13,2,FALSE),""))))</f>
        <v/>
      </c>
      <c r="L18" s="80"/>
      <c r="M18" s="109" t="str">
        <f>IF(ISBLANK($A18),"",IF(ISBLANK($C18),"",IF(OR(ISBLANK($D18),ISTEXT($D18)),"",IF($D18&gt;=M$1,(BaseCost*M$1)+VLOOKUP($C18,Formulas!$F$11:$G$13,2,FALSE),""))))</f>
        <v/>
      </c>
      <c r="N18" s="80"/>
      <c r="O18" s="109" t="str">
        <f>IF(ISBLANK($A18),"",IF(ISBLANK($C18),"",IF(OR(ISBLANK($D18),ISTEXT($D18)),"",IF($D18&gt;=O$1,(BaseCost*O$1)+VLOOKUP($C18,Formulas!$F$11:$G$13,2,FALSE),""))))</f>
        <v/>
      </c>
      <c r="P18" s="80"/>
      <c r="Q18" s="108"/>
      <c r="R18" s="109" t="str">
        <f>IF(ISBLANK($A18),"",IF(ISBLANK($C18),"",IF(OR(ISBLANK($D18),ISTEXT($D18)),"",IF($D18&gt;=R$1,(BaseCost*R$1)+VLOOKUP($C18,Formulas!$F$11:$G$13,2,FALSE),""))))</f>
        <v/>
      </c>
      <c r="S18" s="80"/>
      <c r="T18" s="109" t="str">
        <f>IF(ISBLANK($A18),"",IF(ISBLANK($C18),"",IF(OR(ISBLANK($D18),ISTEXT($D18)),"",IF($D18&gt;=T$1,(BaseCost*T$1)+VLOOKUP($C18,Formulas!$F$11:$G$13,2,FALSE),""))))</f>
        <v/>
      </c>
      <c r="U18" s="80"/>
      <c r="V18" s="109" t="str">
        <f>IF(ISBLANK($A18),"",IF(ISBLANK($C18),"",IF(OR(ISBLANK($D18),ISTEXT($D18)),"",IF($D18&gt;=V$1,(BaseCost*V$1)+VLOOKUP($C18,Formulas!$F$11:$G$13,2,FALSE),""))))</f>
        <v/>
      </c>
      <c r="W18" s="80"/>
      <c r="X18" s="109" t="str">
        <f>IF(ISBLANK($A18),"",IF(ISBLANK($C18),"",IF(OR(ISBLANK($D18),ISTEXT($D18)),"",IF($D18&gt;=X$1,(BaseCost*X$1)+VLOOKUP($C18,Formulas!$F$11:$G$13,2,FALSE),""))))</f>
        <v/>
      </c>
      <c r="Y18" s="80"/>
      <c r="Z18" s="108"/>
      <c r="AA18" s="109" t="str">
        <f>IF(ISBLANK($A18),"",IF(ISBLANK($C18),"",IF(OR(ISBLANK($D18),ISTEXT($D18)),"",IF($D18&gt;=AA$1,(BaseCost*AA$1)+VLOOKUP($C18,Formulas!$F$11:$G$13,2,FALSE),""))))</f>
        <v/>
      </c>
      <c r="AB18" s="80"/>
      <c r="AC18" s="110">
        <f t="shared" si="0"/>
        <v>0</v>
      </c>
      <c r="AD18" s="80"/>
    </row>
    <row r="19" spans="1:30" ht="17.25" customHeight="1" x14ac:dyDescent="0.2">
      <c r="A19" s="108"/>
      <c r="B19" s="108"/>
      <c r="C19" s="107"/>
      <c r="D19" s="108"/>
      <c r="E19" s="108"/>
      <c r="F19" s="109" t="str">
        <f>IF(ISBLANK($A19),"",IF(ISBLANK($C19),"",IF(OR(ISBLANK($D19),ISTEXT($D19)),IF(D19="E O/S",3+VLOOKUP($C19,Formulas!$F$11:$G$13,2,FALSE),IF(D19="M O/S",6+VLOOKUP($C19,Formulas!$F$11:$G$13,2,FALSE),IF(D19="GM O/S",10+VLOOKUP($C19,Formulas!$F$11:$G$13,2,FALSE),IF(D19="TM O/S",15+VLOOKUP($C19,Formulas!$F$11:$G$13,2,FALSE),"")))),IF($D19&gt;=F$1,(BaseCost*F$1)+VLOOKUP($C19,Formulas!$F$11:$G$13,2,FALSE),""))))</f>
        <v/>
      </c>
      <c r="G19" s="80"/>
      <c r="H19" s="109" t="str">
        <f>IF(ISBLANK($A19),"",IF(ISBLANK($C19),"",IF(OR(ISBLANK($D19),ISTEXT($D19)),"",IF($D19&gt;=H$1,(BaseCost*H$1)+VLOOKUP($C19,Formulas!$F$11:$G$13,2,FALSE),""))))</f>
        <v/>
      </c>
      <c r="I19" s="80"/>
      <c r="J19" s="108"/>
      <c r="K19" s="109" t="str">
        <f>IF(ISBLANK($A19),"",IF(ISBLANK($C19),"",IF(OR(ISBLANK($D19),ISTEXT($D19)),"",IF($D19&gt;=K$1,(BaseCost*K$1)+VLOOKUP($C19,Formulas!$F$11:$G$13,2,FALSE),""))))</f>
        <v/>
      </c>
      <c r="L19" s="80"/>
      <c r="M19" s="109" t="str">
        <f>IF(ISBLANK($A19),"",IF(ISBLANK($C19),"",IF(OR(ISBLANK($D19),ISTEXT($D19)),"",IF($D19&gt;=M$1,(BaseCost*M$1)+VLOOKUP($C19,Formulas!$F$11:$G$13,2,FALSE),""))))</f>
        <v/>
      </c>
      <c r="N19" s="80"/>
      <c r="O19" s="109" t="str">
        <f>IF(ISBLANK($A19),"",IF(ISBLANK($C19),"",IF(OR(ISBLANK($D19),ISTEXT($D19)),"",IF($D19&gt;=O$1,(BaseCost*O$1)+VLOOKUP($C19,Formulas!$F$11:$G$13,2,FALSE),""))))</f>
        <v/>
      </c>
      <c r="P19" s="80"/>
      <c r="Q19" s="108"/>
      <c r="R19" s="109" t="str">
        <f>IF(ISBLANK($A19),"",IF(ISBLANK($C19),"",IF(OR(ISBLANK($D19),ISTEXT($D19)),"",IF($D19&gt;=R$1,(BaseCost*R$1)+VLOOKUP($C19,Formulas!$F$11:$G$13,2,FALSE),""))))</f>
        <v/>
      </c>
      <c r="S19" s="80"/>
      <c r="T19" s="109" t="str">
        <f>IF(ISBLANK($A19),"",IF(ISBLANK($C19),"",IF(OR(ISBLANK($D19),ISTEXT($D19)),"",IF($D19&gt;=T$1,(BaseCost*T$1)+VLOOKUP($C19,Formulas!$F$11:$G$13,2,FALSE),""))))</f>
        <v/>
      </c>
      <c r="U19" s="80"/>
      <c r="V19" s="109" t="str">
        <f>IF(ISBLANK($A19),"",IF(ISBLANK($C19),"",IF(OR(ISBLANK($D19),ISTEXT($D19)),"",IF($D19&gt;=V$1,(BaseCost*V$1)+VLOOKUP($C19,Formulas!$F$11:$G$13,2,FALSE),""))))</f>
        <v/>
      </c>
      <c r="W19" s="80"/>
      <c r="X19" s="109" t="str">
        <f>IF(ISBLANK($A19),"",IF(ISBLANK($C19),"",IF(OR(ISBLANK($D19),ISTEXT($D19)),"",IF($D19&gt;=X$1,(BaseCost*X$1)+VLOOKUP($C19,Formulas!$F$11:$G$13,2,FALSE),""))))</f>
        <v/>
      </c>
      <c r="Y19" s="80"/>
      <c r="Z19" s="108"/>
      <c r="AA19" s="109" t="str">
        <f>IF(ISBLANK($A19),"",IF(ISBLANK($C19),"",IF(OR(ISBLANK($D19),ISTEXT($D19)),"",IF($D19&gt;=AA$1,(BaseCost*AA$1)+VLOOKUP($C19,Formulas!$F$11:$G$13,2,FALSE),""))))</f>
        <v/>
      </c>
      <c r="AB19" s="80"/>
      <c r="AC19" s="110">
        <f t="shared" si="0"/>
        <v>0</v>
      </c>
      <c r="AD19" s="80"/>
    </row>
    <row r="20" spans="1:30" ht="17.25" customHeight="1" x14ac:dyDescent="0.2">
      <c r="A20" s="108"/>
      <c r="B20" s="108"/>
      <c r="C20" s="107"/>
      <c r="D20" s="108"/>
      <c r="E20" s="108"/>
      <c r="F20" s="109" t="str">
        <f>IF(ISBLANK($A20),"",IF(ISBLANK($C20),"",IF(OR(ISBLANK($D20),ISTEXT($D20)),IF(D20="E O/S",3+VLOOKUP($C20,Formulas!$F$11:$G$13,2,FALSE),IF(D20="M O/S",6+VLOOKUP($C20,Formulas!$F$11:$G$13,2,FALSE),IF(D20="GM O/S",10+VLOOKUP($C20,Formulas!$F$11:$G$13,2,FALSE),IF(D20="TM O/S",15+VLOOKUP($C20,Formulas!$F$11:$G$13,2,FALSE),"")))),IF($D20&gt;=F$1,(BaseCost*F$1)+VLOOKUP($C20,Formulas!$F$11:$G$13,2,FALSE),""))))</f>
        <v/>
      </c>
      <c r="G20" s="80"/>
      <c r="H20" s="109" t="str">
        <f>IF(ISBLANK($A20),"",IF(ISBLANK($C20),"",IF(OR(ISBLANK($D20),ISTEXT($D20)),"",IF($D20&gt;=H$1,(BaseCost*H$1)+VLOOKUP($C20,Formulas!$F$11:$G$13,2,FALSE),""))))</f>
        <v/>
      </c>
      <c r="I20" s="80"/>
      <c r="J20" s="108"/>
      <c r="K20" s="109" t="str">
        <f>IF(ISBLANK($A20),"",IF(ISBLANK($C20),"",IF(OR(ISBLANK($D20),ISTEXT($D20)),"",IF($D20&gt;=K$1,(BaseCost*K$1)+VLOOKUP($C20,Formulas!$F$11:$G$13,2,FALSE),""))))</f>
        <v/>
      </c>
      <c r="L20" s="80"/>
      <c r="M20" s="109" t="str">
        <f>IF(ISBLANK($A20),"",IF(ISBLANK($C20),"",IF(OR(ISBLANK($D20),ISTEXT($D20)),"",IF($D20&gt;=M$1,(BaseCost*M$1)+VLOOKUP($C20,Formulas!$F$11:$G$13,2,FALSE),""))))</f>
        <v/>
      </c>
      <c r="N20" s="80"/>
      <c r="O20" s="109" t="str">
        <f>IF(ISBLANK($A20),"",IF(ISBLANK($C20),"",IF(OR(ISBLANK($D20),ISTEXT($D20)),"",IF($D20&gt;=O$1,(BaseCost*O$1)+VLOOKUP($C20,Formulas!$F$11:$G$13,2,FALSE),""))))</f>
        <v/>
      </c>
      <c r="P20" s="80"/>
      <c r="Q20" s="108"/>
      <c r="R20" s="109" t="str">
        <f>IF(ISBLANK($A20),"",IF(ISBLANK($C20),"",IF(OR(ISBLANK($D20),ISTEXT($D20)),"",IF($D20&gt;=R$1,(BaseCost*R$1)+VLOOKUP($C20,Formulas!$F$11:$G$13,2,FALSE),""))))</f>
        <v/>
      </c>
      <c r="S20" s="80"/>
      <c r="T20" s="109" t="str">
        <f>IF(ISBLANK($A20),"",IF(ISBLANK($C20),"",IF(OR(ISBLANK($D20),ISTEXT($D20)),"",IF($D20&gt;=T$1,(BaseCost*T$1)+VLOOKUP($C20,Formulas!$F$11:$G$13,2,FALSE),""))))</f>
        <v/>
      </c>
      <c r="U20" s="80"/>
      <c r="V20" s="109" t="str">
        <f>IF(ISBLANK($A20),"",IF(ISBLANK($C20),"",IF(OR(ISBLANK($D20),ISTEXT($D20)),"",IF($D20&gt;=V$1,(BaseCost*V$1)+VLOOKUP($C20,Formulas!$F$11:$G$13,2,FALSE),""))))</f>
        <v/>
      </c>
      <c r="W20" s="80"/>
      <c r="X20" s="109" t="str">
        <f>IF(ISBLANK($A20),"",IF(ISBLANK($C20),"",IF(OR(ISBLANK($D20),ISTEXT($D20)),"",IF($D20&gt;=X$1,(BaseCost*X$1)+VLOOKUP($C20,Formulas!$F$11:$G$13,2,FALSE),""))))</f>
        <v/>
      </c>
      <c r="Y20" s="80"/>
      <c r="Z20" s="108"/>
      <c r="AA20" s="109" t="str">
        <f>IF(ISBLANK($A20),"",IF(ISBLANK($C20),"",IF(OR(ISBLANK($D20),ISTEXT($D20)),"",IF($D20&gt;=AA$1,(BaseCost*AA$1)+VLOOKUP($C20,Formulas!$F$11:$G$13,2,FALSE),""))))</f>
        <v/>
      </c>
      <c r="AB20" s="80"/>
      <c r="AC20" s="110">
        <f t="shared" si="0"/>
        <v>0</v>
      </c>
      <c r="AD20" s="80"/>
    </row>
    <row r="21" spans="1:30" ht="17.25" customHeight="1" x14ac:dyDescent="0.2">
      <c r="A21" s="108"/>
      <c r="B21" s="108"/>
      <c r="C21" s="107"/>
      <c r="D21" s="108"/>
      <c r="E21" s="108"/>
      <c r="F21" s="109" t="str">
        <f>IF(ISBLANK($A21),"",IF(ISBLANK($C21),"",IF(OR(ISBLANK($D21),ISTEXT($D21)),IF(D21="E O/S",3+VLOOKUP($C21,Formulas!$F$11:$G$13,2,FALSE),IF(D21="M O/S",6+VLOOKUP($C21,Formulas!$F$11:$G$13,2,FALSE),IF(D21="GM O/S",10+VLOOKUP($C21,Formulas!$F$11:$G$13,2,FALSE),IF(D21="TM O/S",15+VLOOKUP($C21,Formulas!$F$11:$G$13,2,FALSE),"")))),IF($D21&gt;=F$1,(BaseCost*F$1)+VLOOKUP($C21,Formulas!$F$11:$G$13,2,FALSE),""))))</f>
        <v/>
      </c>
      <c r="G21" s="80"/>
      <c r="H21" s="109" t="str">
        <f>IF(ISBLANK($A21),"",IF(ISBLANK($C21),"",IF(OR(ISBLANK($D21),ISTEXT($D21)),"",IF($D21&gt;=H$1,(BaseCost*H$1)+VLOOKUP($C21,Formulas!$F$11:$G$13,2,FALSE),""))))</f>
        <v/>
      </c>
      <c r="I21" s="80"/>
      <c r="J21" s="108"/>
      <c r="K21" s="109" t="str">
        <f>IF(ISBLANK($A21),"",IF(ISBLANK($C21),"",IF(OR(ISBLANK($D21),ISTEXT($D21)),"",IF($D21&gt;=K$1,(BaseCost*K$1)+VLOOKUP($C21,Formulas!$F$11:$G$13,2,FALSE),""))))</f>
        <v/>
      </c>
      <c r="L21" s="80"/>
      <c r="M21" s="109" t="str">
        <f>IF(ISBLANK($A21),"",IF(ISBLANK($C21),"",IF(OR(ISBLANK($D21),ISTEXT($D21)),"",IF($D21&gt;=M$1,(BaseCost*M$1)+VLOOKUP($C21,Formulas!$F$11:$G$13,2,FALSE),""))))</f>
        <v/>
      </c>
      <c r="N21" s="80"/>
      <c r="O21" s="109" t="str">
        <f>IF(ISBLANK($A21),"",IF(ISBLANK($C21),"",IF(OR(ISBLANK($D21),ISTEXT($D21)),"",IF($D21&gt;=O$1,(BaseCost*O$1)+VLOOKUP($C21,Formulas!$F$11:$G$13,2,FALSE),""))))</f>
        <v/>
      </c>
      <c r="P21" s="80"/>
      <c r="Q21" s="108"/>
      <c r="R21" s="109" t="str">
        <f>IF(ISBLANK($A21),"",IF(ISBLANK($C21),"",IF(OR(ISBLANK($D21),ISTEXT($D21)),"",IF($D21&gt;=R$1,(BaseCost*R$1)+VLOOKUP($C21,Formulas!$F$11:$G$13,2,FALSE),""))))</f>
        <v/>
      </c>
      <c r="S21" s="80"/>
      <c r="T21" s="109" t="str">
        <f>IF(ISBLANK($A21),"",IF(ISBLANK($C21),"",IF(OR(ISBLANK($D21),ISTEXT($D21)),"",IF($D21&gt;=T$1,(BaseCost*T$1)+VLOOKUP($C21,Formulas!$F$11:$G$13,2,FALSE),""))))</f>
        <v/>
      </c>
      <c r="U21" s="80"/>
      <c r="V21" s="109" t="str">
        <f>IF(ISBLANK($A21),"",IF(ISBLANK($C21),"",IF(OR(ISBLANK($D21),ISTEXT($D21)),"",IF($D21&gt;=V$1,(BaseCost*V$1)+VLOOKUP($C21,Formulas!$F$11:$G$13,2,FALSE),""))))</f>
        <v/>
      </c>
      <c r="W21" s="80"/>
      <c r="X21" s="109" t="str">
        <f>IF(ISBLANK($A21),"",IF(ISBLANK($C21),"",IF(OR(ISBLANK($D21),ISTEXT($D21)),"",IF($D21&gt;=X$1,(BaseCost*X$1)+VLOOKUP($C21,Formulas!$F$11:$G$13,2,FALSE),""))))</f>
        <v/>
      </c>
      <c r="Y21" s="80"/>
      <c r="Z21" s="108"/>
      <c r="AA21" s="109" t="str">
        <f>IF(ISBLANK($A21),"",IF(ISBLANK($C21),"",IF(OR(ISBLANK($D21),ISTEXT($D21)),"",IF($D21&gt;=AA$1,(BaseCost*AA$1)+VLOOKUP($C21,Formulas!$F$11:$G$13,2,FALSE),""))))</f>
        <v/>
      </c>
      <c r="AB21" s="80"/>
      <c r="AC21" s="110">
        <f t="shared" si="0"/>
        <v>0</v>
      </c>
      <c r="AD21" s="80"/>
    </row>
    <row r="22" spans="1:30" ht="17.25" customHeight="1" x14ac:dyDescent="0.2">
      <c r="A22" s="108"/>
      <c r="B22" s="108"/>
      <c r="C22" s="107"/>
      <c r="D22" s="108"/>
      <c r="E22" s="108"/>
      <c r="F22" s="109" t="str">
        <f>IF(ISBLANK($A22),"",IF(ISBLANK($C22),"",IF(OR(ISBLANK($D22),ISTEXT($D22)),IF(D22="E O/S",3+VLOOKUP($C22,Formulas!$F$11:$G$13,2,FALSE),IF(D22="M O/S",6+VLOOKUP($C22,Formulas!$F$11:$G$13,2,FALSE),IF(D22="GM O/S",10+VLOOKUP($C22,Formulas!$F$11:$G$13,2,FALSE),IF(D22="TM O/S",15+VLOOKUP($C22,Formulas!$F$11:$G$13,2,FALSE),"")))),IF($D22&gt;=F$1,(BaseCost*F$1)+VLOOKUP($C22,Formulas!$F$11:$G$13,2,FALSE),""))))</f>
        <v/>
      </c>
      <c r="G22" s="80"/>
      <c r="H22" s="109" t="str">
        <f>IF(ISBLANK($A22),"",IF(ISBLANK($C22),"",IF(OR(ISBLANK($D22),ISTEXT($D22)),"",IF($D22&gt;=H$1,(BaseCost*H$1)+VLOOKUP($C22,Formulas!$F$11:$G$13,2,FALSE),""))))</f>
        <v/>
      </c>
      <c r="I22" s="80"/>
      <c r="J22" s="108"/>
      <c r="K22" s="109" t="str">
        <f>IF(ISBLANK($A22),"",IF(ISBLANK($C22),"",IF(OR(ISBLANK($D22),ISTEXT($D22)),"",IF($D22&gt;=K$1,(BaseCost*K$1)+VLOOKUP($C22,Formulas!$F$11:$G$13,2,FALSE),""))))</f>
        <v/>
      </c>
      <c r="L22" s="80"/>
      <c r="M22" s="109" t="str">
        <f>IF(ISBLANK($A22),"",IF(ISBLANK($C22),"",IF(OR(ISBLANK($D22),ISTEXT($D22)),"",IF($D22&gt;=M$1,(BaseCost*M$1)+VLOOKUP($C22,Formulas!$F$11:$G$13,2,FALSE),""))))</f>
        <v/>
      </c>
      <c r="N22" s="80"/>
      <c r="O22" s="109" t="str">
        <f>IF(ISBLANK($A22),"",IF(ISBLANK($C22),"",IF(OR(ISBLANK($D22),ISTEXT($D22)),"",IF($D22&gt;=O$1,(BaseCost*O$1)+VLOOKUP($C22,Formulas!$F$11:$G$13,2,FALSE),""))))</f>
        <v/>
      </c>
      <c r="P22" s="80"/>
      <c r="Q22" s="108"/>
      <c r="R22" s="109" t="str">
        <f>IF(ISBLANK($A22),"",IF(ISBLANK($C22),"",IF(OR(ISBLANK($D22),ISTEXT($D22)),"",IF($D22&gt;=R$1,(BaseCost*R$1)+VLOOKUP($C22,Formulas!$F$11:$G$13,2,FALSE),""))))</f>
        <v/>
      </c>
      <c r="S22" s="80"/>
      <c r="T22" s="109" t="str">
        <f>IF(ISBLANK($A22),"",IF(ISBLANK($C22),"",IF(OR(ISBLANK($D22),ISTEXT($D22)),"",IF($D22&gt;=T$1,(BaseCost*T$1)+VLOOKUP($C22,Formulas!$F$11:$G$13,2,FALSE),""))))</f>
        <v/>
      </c>
      <c r="U22" s="80"/>
      <c r="V22" s="109" t="str">
        <f>IF(ISBLANK($A22),"",IF(ISBLANK($C22),"",IF(OR(ISBLANK($D22),ISTEXT($D22)),"",IF($D22&gt;=V$1,(BaseCost*V$1)+VLOOKUP($C22,Formulas!$F$11:$G$13,2,FALSE),""))))</f>
        <v/>
      </c>
      <c r="W22" s="80"/>
      <c r="X22" s="109" t="str">
        <f>IF(ISBLANK($A22),"",IF(ISBLANK($C22),"",IF(OR(ISBLANK($D22),ISTEXT($D22)),"",IF($D22&gt;=X$1,(BaseCost*X$1)+VLOOKUP($C22,Formulas!$F$11:$G$13,2,FALSE),""))))</f>
        <v/>
      </c>
      <c r="Y22" s="80"/>
      <c r="Z22" s="108"/>
      <c r="AA22" s="109" t="str">
        <f>IF(ISBLANK($A22),"",IF(ISBLANK($C22),"",IF(OR(ISBLANK($D22),ISTEXT($D22)),"",IF($D22&gt;=AA$1,(BaseCost*AA$1)+VLOOKUP($C22,Formulas!$F$11:$G$13,2,FALSE),""))))</f>
        <v/>
      </c>
      <c r="AB22" s="80"/>
      <c r="AC22" s="110">
        <f t="shared" si="0"/>
        <v>0</v>
      </c>
      <c r="AD22" s="80"/>
    </row>
    <row r="23" spans="1:30" ht="17.25" customHeight="1" x14ac:dyDescent="0.2">
      <c r="A23" s="108"/>
      <c r="B23" s="108"/>
      <c r="C23" s="107"/>
      <c r="D23" s="108"/>
      <c r="E23" s="108"/>
      <c r="F23" s="109" t="str">
        <f>IF(ISBLANK($A23),"",IF(ISBLANK($C23),"",IF(OR(ISBLANK($D23),ISTEXT($D23)),IF(D23="E O/S",3+VLOOKUP($C23,Formulas!$F$11:$G$13,2,FALSE),IF(D23="M O/S",6+VLOOKUP($C23,Formulas!$F$11:$G$13,2,FALSE),IF(D23="GM O/S",10+VLOOKUP($C23,Formulas!$F$11:$G$13,2,FALSE),IF(D23="TM O/S",15+VLOOKUP($C23,Formulas!$F$11:$G$13,2,FALSE),"")))),IF($D23&gt;=F$1,(BaseCost*F$1)+VLOOKUP($C23,Formulas!$F$11:$G$13,2,FALSE),""))))</f>
        <v/>
      </c>
      <c r="G23" s="80"/>
      <c r="H23" s="109" t="str">
        <f>IF(ISBLANK($A23),"",IF(ISBLANK($C23),"",IF(OR(ISBLANK($D23),ISTEXT($D23)),"",IF($D23&gt;=H$1,(BaseCost*H$1)+VLOOKUP($C23,Formulas!$F$11:$G$13,2,FALSE),""))))</f>
        <v/>
      </c>
      <c r="I23" s="80"/>
      <c r="J23" s="108"/>
      <c r="K23" s="109" t="str">
        <f>IF(ISBLANK($A23),"",IF(ISBLANK($C23),"",IF(OR(ISBLANK($D23),ISTEXT($D23)),"",IF($D23&gt;=K$1,(BaseCost*K$1)+VLOOKUP($C23,Formulas!$F$11:$G$13,2,FALSE),""))))</f>
        <v/>
      </c>
      <c r="L23" s="80"/>
      <c r="M23" s="109" t="str">
        <f>IF(ISBLANK($A23),"",IF(ISBLANK($C23),"",IF(OR(ISBLANK($D23),ISTEXT($D23)),"",IF($D23&gt;=M$1,(BaseCost*M$1)+VLOOKUP($C23,Formulas!$F$11:$G$13,2,FALSE),""))))</f>
        <v/>
      </c>
      <c r="N23" s="80"/>
      <c r="O23" s="109" t="str">
        <f>IF(ISBLANK($A23),"",IF(ISBLANK($C23),"",IF(OR(ISBLANK($D23),ISTEXT($D23)),"",IF($D23&gt;=O$1,(BaseCost*O$1)+VLOOKUP($C23,Formulas!$F$11:$G$13,2,FALSE),""))))</f>
        <v/>
      </c>
      <c r="P23" s="80"/>
      <c r="Q23" s="108"/>
      <c r="R23" s="109" t="str">
        <f>IF(ISBLANK($A23),"",IF(ISBLANK($C23),"",IF(OR(ISBLANK($D23),ISTEXT($D23)),"",IF($D23&gt;=R$1,(BaseCost*R$1)+VLOOKUP($C23,Formulas!$F$11:$G$13,2,FALSE),""))))</f>
        <v/>
      </c>
      <c r="S23" s="80"/>
      <c r="T23" s="109" t="str">
        <f>IF(ISBLANK($A23),"",IF(ISBLANK($C23),"",IF(OR(ISBLANK($D23),ISTEXT($D23)),"",IF($D23&gt;=T$1,(BaseCost*T$1)+VLOOKUP($C23,Formulas!$F$11:$G$13,2,FALSE),""))))</f>
        <v/>
      </c>
      <c r="U23" s="80"/>
      <c r="V23" s="109" t="str">
        <f>IF(ISBLANK($A23),"",IF(ISBLANK($C23),"",IF(OR(ISBLANK($D23),ISTEXT($D23)),"",IF($D23&gt;=V$1,(BaseCost*V$1)+VLOOKUP($C23,Formulas!$F$11:$G$13,2,FALSE),""))))</f>
        <v/>
      </c>
      <c r="W23" s="80"/>
      <c r="X23" s="109" t="str">
        <f>IF(ISBLANK($A23),"",IF(ISBLANK($C23),"",IF(OR(ISBLANK($D23),ISTEXT($D23)),"",IF($D23&gt;=X$1,(BaseCost*X$1)+VLOOKUP($C23,Formulas!$F$11:$G$13,2,FALSE),""))))</f>
        <v/>
      </c>
      <c r="Y23" s="80"/>
      <c r="Z23" s="108"/>
      <c r="AA23" s="109" t="str">
        <f>IF(ISBLANK($A23),"",IF(ISBLANK($C23),"",IF(OR(ISBLANK($D23),ISTEXT($D23)),"",IF($D23&gt;=AA$1,(BaseCost*AA$1)+VLOOKUP($C23,Formulas!$F$11:$G$13,2,FALSE),""))))</f>
        <v/>
      </c>
      <c r="AB23" s="80"/>
      <c r="AC23" s="110">
        <f t="shared" si="0"/>
        <v>0</v>
      </c>
      <c r="AD23" s="80"/>
    </row>
    <row r="24" spans="1:30" ht="17.25" customHeight="1" x14ac:dyDescent="0.2">
      <c r="A24" s="108"/>
      <c r="B24" s="108"/>
      <c r="C24" s="107"/>
      <c r="D24" s="108"/>
      <c r="E24" s="108"/>
      <c r="F24" s="109" t="str">
        <f>IF(ISBLANK($A24),"",IF(ISBLANK($C24),"",IF(OR(ISBLANK($D24),ISTEXT($D24)),IF(D24="E O/S",3+VLOOKUP($C24,Formulas!$F$11:$G$13,2,FALSE),IF(D24="M O/S",6+VLOOKUP($C24,Formulas!$F$11:$G$13,2,FALSE),IF(D24="GM O/S",10+VLOOKUP($C24,Formulas!$F$11:$G$13,2,FALSE),IF(D24="TM O/S",15+VLOOKUP($C24,Formulas!$F$11:$G$13,2,FALSE),"")))),IF($D24&gt;=F$1,(BaseCost*F$1)+VLOOKUP($C24,Formulas!$F$11:$G$13,2,FALSE),""))))</f>
        <v/>
      </c>
      <c r="G24" s="80"/>
      <c r="H24" s="109" t="str">
        <f>IF(ISBLANK($A24),"",IF(ISBLANK($C24),"",IF(OR(ISBLANK($D24),ISTEXT($D24)),"",IF($D24&gt;=H$1,(BaseCost*H$1)+VLOOKUP($C24,Formulas!$F$11:$G$13,2,FALSE),""))))</f>
        <v/>
      </c>
      <c r="I24" s="80"/>
      <c r="J24" s="108"/>
      <c r="K24" s="109" t="str">
        <f>IF(ISBLANK($A24),"",IF(ISBLANK($C24),"",IF(OR(ISBLANK($D24),ISTEXT($D24)),"",IF($D24&gt;=K$1,(BaseCost*K$1)+VLOOKUP($C24,Formulas!$F$11:$G$13,2,FALSE),""))))</f>
        <v/>
      </c>
      <c r="L24" s="80"/>
      <c r="M24" s="109" t="str">
        <f>IF(ISBLANK($A24),"",IF(ISBLANK($C24),"",IF(OR(ISBLANK($D24),ISTEXT($D24)),"",IF($D24&gt;=M$1,(BaseCost*M$1)+VLOOKUP($C24,Formulas!$F$11:$G$13,2,FALSE),""))))</f>
        <v/>
      </c>
      <c r="N24" s="80"/>
      <c r="O24" s="109" t="str">
        <f>IF(ISBLANK($A24),"",IF(ISBLANK($C24),"",IF(OR(ISBLANK($D24),ISTEXT($D24)),"",IF($D24&gt;=O$1,(BaseCost*O$1)+VLOOKUP($C24,Formulas!$F$11:$G$13,2,FALSE),""))))</f>
        <v/>
      </c>
      <c r="P24" s="80"/>
      <c r="Q24" s="108"/>
      <c r="R24" s="109" t="str">
        <f>IF(ISBLANK($A24),"",IF(ISBLANK($C24),"",IF(OR(ISBLANK($D24),ISTEXT($D24)),"",IF($D24&gt;=R$1,(BaseCost*R$1)+VLOOKUP($C24,Formulas!$F$11:$G$13,2,FALSE),""))))</f>
        <v/>
      </c>
      <c r="S24" s="80"/>
      <c r="T24" s="109" t="str">
        <f>IF(ISBLANK($A24),"",IF(ISBLANK($C24),"",IF(OR(ISBLANK($D24),ISTEXT($D24)),"",IF($D24&gt;=T$1,(BaseCost*T$1)+VLOOKUP($C24,Formulas!$F$11:$G$13,2,FALSE),""))))</f>
        <v/>
      </c>
      <c r="U24" s="80"/>
      <c r="V24" s="109" t="str">
        <f>IF(ISBLANK($A24),"",IF(ISBLANK($C24),"",IF(OR(ISBLANK($D24),ISTEXT($D24)),"",IF($D24&gt;=V$1,(BaseCost*V$1)+VLOOKUP($C24,Formulas!$F$11:$G$13,2,FALSE),""))))</f>
        <v/>
      </c>
      <c r="W24" s="80"/>
      <c r="X24" s="109" t="str">
        <f>IF(ISBLANK($A24),"",IF(ISBLANK($C24),"",IF(OR(ISBLANK($D24),ISTEXT($D24)),"",IF($D24&gt;=X$1,(BaseCost*X$1)+VLOOKUP($C24,Formulas!$F$11:$G$13,2,FALSE),""))))</f>
        <v/>
      </c>
      <c r="Y24" s="80"/>
      <c r="Z24" s="108"/>
      <c r="AA24" s="109" t="str">
        <f>IF(ISBLANK($A24),"",IF(ISBLANK($C24),"",IF(OR(ISBLANK($D24),ISTEXT($D24)),"",IF($D24&gt;=AA$1,(BaseCost*AA$1)+VLOOKUP($C24,Formulas!$F$11:$G$13,2,FALSE),""))))</f>
        <v/>
      </c>
      <c r="AB24" s="80"/>
      <c r="AC24" s="110">
        <f t="shared" si="0"/>
        <v>0</v>
      </c>
      <c r="AD24" s="80"/>
    </row>
    <row r="25" spans="1:30" ht="17.25" customHeight="1" x14ac:dyDescent="0.2">
      <c r="A25" s="108"/>
      <c r="B25" s="108"/>
      <c r="C25" s="107"/>
      <c r="D25" s="108"/>
      <c r="E25" s="108"/>
      <c r="F25" s="109" t="str">
        <f>IF(ISBLANK($A25),"",IF(ISBLANK($C25),"",IF(OR(ISBLANK($D25),ISTEXT($D25)),IF(D25="E O/S",3+VLOOKUP($C25,Formulas!$F$11:$G$13,2,FALSE),IF(D25="M O/S",6+VLOOKUP($C25,Formulas!$F$11:$G$13,2,FALSE),IF(D25="GM O/S",10+VLOOKUP($C25,Formulas!$F$11:$G$13,2,FALSE),IF(D25="TM O/S",15+VLOOKUP($C25,Formulas!$F$11:$G$13,2,FALSE),"")))),IF($D25&gt;=F$1,(BaseCost*F$1)+VLOOKUP($C25,Formulas!$F$11:$G$13,2,FALSE),""))))</f>
        <v/>
      </c>
      <c r="G25" s="80"/>
      <c r="H25" s="109" t="str">
        <f>IF(ISBLANK($A25),"",IF(ISBLANK($C25),"",IF(OR(ISBLANK($D25),ISTEXT($D25)),"",IF($D25&gt;=H$1,(BaseCost*H$1)+VLOOKUP($C25,Formulas!$F$11:$G$13,2,FALSE),""))))</f>
        <v/>
      </c>
      <c r="I25" s="80"/>
      <c r="J25" s="108"/>
      <c r="K25" s="109" t="str">
        <f>IF(ISBLANK($A25),"",IF(ISBLANK($C25),"",IF(OR(ISBLANK($D25),ISTEXT($D25)),"",IF($D25&gt;=K$1,(BaseCost*K$1)+VLOOKUP($C25,Formulas!$F$11:$G$13,2,FALSE),""))))</f>
        <v/>
      </c>
      <c r="L25" s="80"/>
      <c r="M25" s="109" t="str">
        <f>IF(ISBLANK($A25),"",IF(ISBLANK($C25),"",IF(OR(ISBLANK($D25),ISTEXT($D25)),"",IF($D25&gt;=M$1,(BaseCost*M$1)+VLOOKUP($C25,Formulas!$F$11:$G$13,2,FALSE),""))))</f>
        <v/>
      </c>
      <c r="N25" s="80"/>
      <c r="O25" s="109" t="str">
        <f>IF(ISBLANK($A25),"",IF(ISBLANK($C25),"",IF(OR(ISBLANK($D25),ISTEXT($D25)),"",IF($D25&gt;=O$1,(BaseCost*O$1)+VLOOKUP($C25,Formulas!$F$11:$G$13,2,FALSE),""))))</f>
        <v/>
      </c>
      <c r="P25" s="80"/>
      <c r="Q25" s="108"/>
      <c r="R25" s="109" t="str">
        <f>IF(ISBLANK($A25),"",IF(ISBLANK($C25),"",IF(OR(ISBLANK($D25),ISTEXT($D25)),"",IF($D25&gt;=R$1,(BaseCost*R$1)+VLOOKUP($C25,Formulas!$F$11:$G$13,2,FALSE),""))))</f>
        <v/>
      </c>
      <c r="S25" s="80"/>
      <c r="T25" s="109" t="str">
        <f>IF(ISBLANK($A25),"",IF(ISBLANK($C25),"",IF(OR(ISBLANK($D25),ISTEXT($D25)),"",IF($D25&gt;=T$1,(BaseCost*T$1)+VLOOKUP($C25,Formulas!$F$11:$G$13,2,FALSE),""))))</f>
        <v/>
      </c>
      <c r="U25" s="80"/>
      <c r="V25" s="109" t="str">
        <f>IF(ISBLANK($A25),"",IF(ISBLANK($C25),"",IF(OR(ISBLANK($D25),ISTEXT($D25)),"",IF($D25&gt;=V$1,(BaseCost*V$1)+VLOOKUP($C25,Formulas!$F$11:$G$13,2,FALSE),""))))</f>
        <v/>
      </c>
      <c r="W25" s="80"/>
      <c r="X25" s="109" t="str">
        <f>IF(ISBLANK($A25),"",IF(ISBLANK($C25),"",IF(OR(ISBLANK($D25),ISTEXT($D25)),"",IF($D25&gt;=X$1,(BaseCost*X$1)+VLOOKUP($C25,Formulas!$F$11:$G$13,2,FALSE),""))))</f>
        <v/>
      </c>
      <c r="Y25" s="80"/>
      <c r="Z25" s="108"/>
      <c r="AA25" s="109" t="str">
        <f>IF(ISBLANK($A25),"",IF(ISBLANK($C25),"",IF(OR(ISBLANK($D25),ISTEXT($D25)),"",IF($D25&gt;=AA$1,(BaseCost*AA$1)+VLOOKUP($C25,Formulas!$F$11:$G$13,2,FALSE),""))))</f>
        <v/>
      </c>
      <c r="AB25" s="80"/>
      <c r="AC25" s="110">
        <f t="shared" si="0"/>
        <v>0</v>
      </c>
      <c r="AD25" s="80"/>
    </row>
    <row r="26" spans="1:30" ht="17.25" customHeight="1" x14ac:dyDescent="0.2">
      <c r="A26" s="108"/>
      <c r="B26" s="108"/>
      <c r="C26" s="107"/>
      <c r="D26" s="108"/>
      <c r="E26" s="108"/>
      <c r="F26" s="109" t="str">
        <f>IF(ISBLANK($A26),"",IF(ISBLANK($C26),"",IF(OR(ISBLANK($D26),ISTEXT($D26)),IF(D26="E O/S",3+VLOOKUP($C26,Formulas!$F$11:$G$13,2,FALSE),IF(D26="M O/S",6+VLOOKUP($C26,Formulas!$F$11:$G$13,2,FALSE),IF(D26="GM O/S",10+VLOOKUP($C26,Formulas!$F$11:$G$13,2,FALSE),IF(D26="TM O/S",15+VLOOKUP($C26,Formulas!$F$11:$G$13,2,FALSE),"")))),IF($D26&gt;=F$1,(BaseCost*F$1)+VLOOKUP($C26,Formulas!$F$11:$G$13,2,FALSE),""))))</f>
        <v/>
      </c>
      <c r="G26" s="80"/>
      <c r="H26" s="109" t="str">
        <f>IF(ISBLANK($A26),"",IF(ISBLANK($C26),"",IF(OR(ISBLANK($D26),ISTEXT($D26)),"",IF($D26&gt;=H$1,(BaseCost*H$1)+VLOOKUP($C26,Formulas!$F$11:$G$13,2,FALSE),""))))</f>
        <v/>
      </c>
      <c r="I26" s="80"/>
      <c r="J26" s="108"/>
      <c r="K26" s="109" t="str">
        <f>IF(ISBLANK($A26),"",IF(ISBLANK($C26),"",IF(OR(ISBLANK($D26),ISTEXT($D26)),"",IF($D26&gt;=K$1,(BaseCost*K$1)+VLOOKUP($C26,Formulas!$F$11:$G$13,2,FALSE),""))))</f>
        <v/>
      </c>
      <c r="L26" s="80"/>
      <c r="M26" s="109" t="str">
        <f>IF(ISBLANK($A26),"",IF(ISBLANK($C26),"",IF(OR(ISBLANK($D26),ISTEXT($D26)),"",IF($D26&gt;=M$1,(BaseCost*M$1)+VLOOKUP($C26,Formulas!$F$11:$G$13,2,FALSE),""))))</f>
        <v/>
      </c>
      <c r="N26" s="80"/>
      <c r="O26" s="109" t="str">
        <f>IF(ISBLANK($A26),"",IF(ISBLANK($C26),"",IF(OR(ISBLANK($D26),ISTEXT($D26)),"",IF($D26&gt;=O$1,(BaseCost*O$1)+VLOOKUP($C26,Formulas!$F$11:$G$13,2,FALSE),""))))</f>
        <v/>
      </c>
      <c r="P26" s="80"/>
      <c r="Q26" s="108"/>
      <c r="R26" s="109" t="str">
        <f>IF(ISBLANK($A26),"",IF(ISBLANK($C26),"",IF(OR(ISBLANK($D26),ISTEXT($D26)),"",IF($D26&gt;=R$1,(BaseCost*R$1)+VLOOKUP($C26,Formulas!$F$11:$G$13,2,FALSE),""))))</f>
        <v/>
      </c>
      <c r="S26" s="80"/>
      <c r="T26" s="109" t="str">
        <f>IF(ISBLANK($A26),"",IF(ISBLANK($C26),"",IF(OR(ISBLANK($D26),ISTEXT($D26)),"",IF($D26&gt;=T$1,(BaseCost*T$1)+VLOOKUP($C26,Formulas!$F$11:$G$13,2,FALSE),""))))</f>
        <v/>
      </c>
      <c r="U26" s="80"/>
      <c r="V26" s="109" t="str">
        <f>IF(ISBLANK($A26),"",IF(ISBLANK($C26),"",IF(OR(ISBLANK($D26),ISTEXT($D26)),"",IF($D26&gt;=V$1,(BaseCost*V$1)+VLOOKUP($C26,Formulas!$F$11:$G$13,2,FALSE),""))))</f>
        <v/>
      </c>
      <c r="W26" s="80"/>
      <c r="X26" s="109" t="str">
        <f>IF(ISBLANK($A26),"",IF(ISBLANK($C26),"",IF(OR(ISBLANK($D26),ISTEXT($D26)),"",IF($D26&gt;=X$1,(BaseCost*X$1)+VLOOKUP($C26,Formulas!$F$11:$G$13,2,FALSE),""))))</f>
        <v/>
      </c>
      <c r="Y26" s="80"/>
      <c r="Z26" s="108"/>
      <c r="AA26" s="109" t="str">
        <f>IF(ISBLANK($A26),"",IF(ISBLANK($C26),"",IF(OR(ISBLANK($D26),ISTEXT($D26)),"",IF($D26&gt;=AA$1,(BaseCost*AA$1)+VLOOKUP($C26,Formulas!$F$11:$G$13,2,FALSE),""))))</f>
        <v/>
      </c>
      <c r="AB26" s="80"/>
      <c r="AC26" s="110">
        <f t="shared" si="0"/>
        <v>0</v>
      </c>
      <c r="AD26" s="80"/>
    </row>
    <row r="27" spans="1:30" ht="17.25" customHeight="1" x14ac:dyDescent="0.2">
      <c r="A27" s="108"/>
      <c r="B27" s="108"/>
      <c r="C27" s="107"/>
      <c r="D27" s="108"/>
      <c r="E27" s="108"/>
      <c r="F27" s="109" t="str">
        <f>IF(ISBLANK($A27),"",IF(ISBLANK($C27),"",IF(OR(ISBLANK($D27),ISTEXT($D27)),IF(D27="E O/S",3+VLOOKUP($C27,Formulas!$F$11:$G$13,2,FALSE),IF(D27="M O/S",6+VLOOKUP($C27,Formulas!$F$11:$G$13,2,FALSE),IF(D27="GM O/S",10+VLOOKUP($C27,Formulas!$F$11:$G$13,2,FALSE),IF(D27="TM O/S",15+VLOOKUP($C27,Formulas!$F$11:$G$13,2,FALSE),"")))),IF($D27&gt;=F$1,(BaseCost*F$1)+VLOOKUP($C27,Formulas!$F$11:$G$13,2,FALSE),""))))</f>
        <v/>
      </c>
      <c r="G27" s="80"/>
      <c r="H27" s="109" t="str">
        <f>IF(ISBLANK($A27),"",IF(ISBLANK($C27),"",IF(OR(ISBLANK($D27),ISTEXT($D27)),"",IF($D27&gt;=H$1,(BaseCost*H$1)+VLOOKUP($C27,Formulas!$F$11:$G$13,2,FALSE),""))))</f>
        <v/>
      </c>
      <c r="I27" s="80"/>
      <c r="J27" s="108"/>
      <c r="K27" s="109" t="str">
        <f>IF(ISBLANK($A27),"",IF(ISBLANK($C27),"",IF(OR(ISBLANK($D27),ISTEXT($D27)),"",IF($D27&gt;=K$1,(BaseCost*K$1)+VLOOKUP($C27,Formulas!$F$11:$G$13,2,FALSE),""))))</f>
        <v/>
      </c>
      <c r="L27" s="80"/>
      <c r="M27" s="109" t="str">
        <f>IF(ISBLANK($A27),"",IF(ISBLANK($C27),"",IF(OR(ISBLANK($D27),ISTEXT($D27)),"",IF($D27&gt;=M$1,(BaseCost*M$1)+VLOOKUP($C27,Formulas!$F$11:$G$13,2,FALSE),""))))</f>
        <v/>
      </c>
      <c r="N27" s="80"/>
      <c r="O27" s="109" t="str">
        <f>IF(ISBLANK($A27),"",IF(ISBLANK($C27),"",IF(OR(ISBLANK($D27),ISTEXT($D27)),"",IF($D27&gt;=O$1,(BaseCost*O$1)+VLOOKUP($C27,Formulas!$F$11:$G$13,2,FALSE),""))))</f>
        <v/>
      </c>
      <c r="P27" s="80"/>
      <c r="Q27" s="108"/>
      <c r="R27" s="109" t="str">
        <f>IF(ISBLANK($A27),"",IF(ISBLANK($C27),"",IF(OR(ISBLANK($D27),ISTEXT($D27)),"",IF($D27&gt;=R$1,(BaseCost*R$1)+VLOOKUP($C27,Formulas!$F$11:$G$13,2,FALSE),""))))</f>
        <v/>
      </c>
      <c r="S27" s="80"/>
      <c r="T27" s="109" t="str">
        <f>IF(ISBLANK($A27),"",IF(ISBLANK($C27),"",IF(OR(ISBLANK($D27),ISTEXT($D27)),"",IF($D27&gt;=T$1,(BaseCost*T$1)+VLOOKUP($C27,Formulas!$F$11:$G$13,2,FALSE),""))))</f>
        <v/>
      </c>
      <c r="U27" s="80"/>
      <c r="V27" s="109" t="str">
        <f>IF(ISBLANK($A27),"",IF(ISBLANK($C27),"",IF(OR(ISBLANK($D27),ISTEXT($D27)),"",IF($D27&gt;=V$1,(BaseCost*V$1)+VLOOKUP($C27,Formulas!$F$11:$G$13,2,FALSE),""))))</f>
        <v/>
      </c>
      <c r="W27" s="80"/>
      <c r="X27" s="109" t="str">
        <f>IF(ISBLANK($A27),"",IF(ISBLANK($C27),"",IF(OR(ISBLANK($D27),ISTEXT($D27)),"",IF($D27&gt;=X$1,(BaseCost*X$1)+VLOOKUP($C27,Formulas!$F$11:$G$13,2,FALSE),""))))</f>
        <v/>
      </c>
      <c r="Y27" s="80"/>
      <c r="Z27" s="108"/>
      <c r="AA27" s="109" t="str">
        <f>IF(ISBLANK($A27),"",IF(ISBLANK($C27),"",IF(OR(ISBLANK($D27),ISTEXT($D27)),"",IF($D27&gt;=AA$1,(BaseCost*AA$1)+VLOOKUP($C27,Formulas!$F$11:$G$13,2,FALSE),""))))</f>
        <v/>
      </c>
      <c r="AB27" s="80"/>
      <c r="AC27" s="110">
        <f t="shared" si="0"/>
        <v>0</v>
      </c>
      <c r="AD27" s="80"/>
    </row>
    <row r="28" spans="1:30" ht="17.25" customHeight="1" x14ac:dyDescent="0.2">
      <c r="A28" s="108"/>
      <c r="B28" s="108"/>
      <c r="C28" s="107"/>
      <c r="D28" s="108"/>
      <c r="E28" s="108"/>
      <c r="F28" s="109" t="str">
        <f>IF(ISBLANK($A28),"",IF(ISBLANK($C28),"",IF(OR(ISBLANK($D28),ISTEXT($D28)),IF(D28="E O/S",3+VLOOKUP($C28,Formulas!$F$11:$G$13,2,FALSE),IF(D28="M O/S",6+VLOOKUP($C28,Formulas!$F$11:$G$13,2,FALSE),IF(D28="GM O/S",10+VLOOKUP($C28,Formulas!$F$11:$G$13,2,FALSE),IF(D28="TM O/S",15+VLOOKUP($C28,Formulas!$F$11:$G$13,2,FALSE),"")))),IF($D28&gt;=F$1,(BaseCost*F$1)+VLOOKUP($C28,Formulas!$F$11:$G$13,2,FALSE),""))))</f>
        <v/>
      </c>
      <c r="G28" s="80"/>
      <c r="H28" s="109" t="str">
        <f>IF(ISBLANK($A28),"",IF(ISBLANK($C28),"",IF(OR(ISBLANK($D28),ISTEXT($D28)),"",IF($D28&gt;=H$1,(BaseCost*H$1)+VLOOKUP($C28,Formulas!$F$11:$G$13,2,FALSE),""))))</f>
        <v/>
      </c>
      <c r="I28" s="80"/>
      <c r="J28" s="108"/>
      <c r="K28" s="109" t="str">
        <f>IF(ISBLANK($A28),"",IF(ISBLANK($C28),"",IF(OR(ISBLANK($D28),ISTEXT($D28)),"",IF($D28&gt;=K$1,(BaseCost*K$1)+VLOOKUP($C28,Formulas!$F$11:$G$13,2,FALSE),""))))</f>
        <v/>
      </c>
      <c r="L28" s="80"/>
      <c r="M28" s="109" t="str">
        <f>IF(ISBLANK($A28),"",IF(ISBLANK($C28),"",IF(OR(ISBLANK($D28),ISTEXT($D28)),"",IF($D28&gt;=M$1,(BaseCost*M$1)+VLOOKUP($C28,Formulas!$F$11:$G$13,2,FALSE),""))))</f>
        <v/>
      </c>
      <c r="N28" s="80"/>
      <c r="O28" s="109" t="str">
        <f>IF(ISBLANK($A28),"",IF(ISBLANK($C28),"",IF(OR(ISBLANK($D28),ISTEXT($D28)),"",IF($D28&gt;=O$1,(BaseCost*O$1)+VLOOKUP($C28,Formulas!$F$11:$G$13,2,FALSE),""))))</f>
        <v/>
      </c>
      <c r="P28" s="80"/>
      <c r="Q28" s="108"/>
      <c r="R28" s="109" t="str">
        <f>IF(ISBLANK($A28),"",IF(ISBLANK($C28),"",IF(OR(ISBLANK($D28),ISTEXT($D28)),"",IF($D28&gt;=R$1,(BaseCost*R$1)+VLOOKUP($C28,Formulas!$F$11:$G$13,2,FALSE),""))))</f>
        <v/>
      </c>
      <c r="S28" s="80"/>
      <c r="T28" s="109" t="str">
        <f>IF(ISBLANK($A28),"",IF(ISBLANK($C28),"",IF(OR(ISBLANK($D28),ISTEXT($D28)),"",IF($D28&gt;=T$1,(BaseCost*T$1)+VLOOKUP($C28,Formulas!$F$11:$G$13,2,FALSE),""))))</f>
        <v/>
      </c>
      <c r="U28" s="80"/>
      <c r="V28" s="109" t="str">
        <f>IF(ISBLANK($A28),"",IF(ISBLANK($C28),"",IF(OR(ISBLANK($D28),ISTEXT($D28)),"",IF($D28&gt;=V$1,(BaseCost*V$1)+VLOOKUP($C28,Formulas!$F$11:$G$13,2,FALSE),""))))</f>
        <v/>
      </c>
      <c r="W28" s="80"/>
      <c r="X28" s="109" t="str">
        <f>IF(ISBLANK($A28),"",IF(ISBLANK($C28),"",IF(OR(ISBLANK($D28),ISTEXT($D28)),"",IF($D28&gt;=X$1,(BaseCost*X$1)+VLOOKUP($C28,Formulas!$F$11:$G$13,2,FALSE),""))))</f>
        <v/>
      </c>
      <c r="Y28" s="80"/>
      <c r="Z28" s="108"/>
      <c r="AA28" s="109" t="str">
        <f>IF(ISBLANK($A28),"",IF(ISBLANK($C28),"",IF(OR(ISBLANK($D28),ISTEXT($D28)),"",IF($D28&gt;=AA$1,(BaseCost*AA$1)+VLOOKUP($C28,Formulas!$F$11:$G$13,2,FALSE),""))))</f>
        <v/>
      </c>
      <c r="AB28" s="80"/>
      <c r="AC28" s="110">
        <f t="shared" si="0"/>
        <v>0</v>
      </c>
      <c r="AD28" s="80"/>
    </row>
    <row r="29" spans="1:30" ht="17.25" customHeight="1" x14ac:dyDescent="0.2">
      <c r="A29" s="108"/>
      <c r="B29" s="108"/>
      <c r="C29" s="107"/>
      <c r="D29" s="108"/>
      <c r="E29" s="108"/>
      <c r="F29" s="109" t="str">
        <f>IF(ISBLANK($A29),"",IF(ISBLANK($C29),"",IF(OR(ISBLANK($D29),ISTEXT($D29)),IF(D29="E O/S",3+VLOOKUP($C29,Formulas!$F$11:$G$13,2,FALSE),IF(D29="M O/S",6+VLOOKUP($C29,Formulas!$F$11:$G$13,2,FALSE),IF(D29="GM O/S",10+VLOOKUP($C29,Formulas!$F$11:$G$13,2,FALSE),IF(D29="TM O/S",15+VLOOKUP($C29,Formulas!$F$11:$G$13,2,FALSE),"")))),IF($D29&gt;=F$1,(BaseCost*F$1)+VLOOKUP($C29,Formulas!$F$11:$G$13,2,FALSE),""))))</f>
        <v/>
      </c>
      <c r="G29" s="80"/>
      <c r="H29" s="109" t="str">
        <f>IF(ISBLANK($A29),"",IF(ISBLANK($C29),"",IF(OR(ISBLANK($D29),ISTEXT($D29)),"",IF($D29&gt;=H$1,(BaseCost*H$1)+VLOOKUP($C29,Formulas!$F$11:$G$13,2,FALSE),""))))</f>
        <v/>
      </c>
      <c r="I29" s="80"/>
      <c r="J29" s="108"/>
      <c r="K29" s="109" t="str">
        <f>IF(ISBLANK($A29),"",IF(ISBLANK($C29),"",IF(OR(ISBLANK($D29),ISTEXT($D29)),"",IF($D29&gt;=K$1,(BaseCost*K$1)+VLOOKUP($C29,Formulas!$F$11:$G$13,2,FALSE),""))))</f>
        <v/>
      </c>
      <c r="L29" s="80"/>
      <c r="M29" s="109" t="str">
        <f>IF(ISBLANK($A29),"",IF(ISBLANK($C29),"",IF(OR(ISBLANK($D29),ISTEXT($D29)),"",IF($D29&gt;=M$1,(BaseCost*M$1)+VLOOKUP($C29,Formulas!$F$11:$G$13,2,FALSE),""))))</f>
        <v/>
      </c>
      <c r="N29" s="80"/>
      <c r="O29" s="109" t="str">
        <f>IF(ISBLANK($A29),"",IF(ISBLANK($C29),"",IF(OR(ISBLANK($D29),ISTEXT($D29)),"",IF($D29&gt;=O$1,(BaseCost*O$1)+VLOOKUP($C29,Formulas!$F$11:$G$13,2,FALSE),""))))</f>
        <v/>
      </c>
      <c r="P29" s="80"/>
      <c r="Q29" s="108"/>
      <c r="R29" s="109" t="str">
        <f>IF(ISBLANK($A29),"",IF(ISBLANK($C29),"",IF(OR(ISBLANK($D29),ISTEXT($D29)),"",IF($D29&gt;=R$1,(BaseCost*R$1)+VLOOKUP($C29,Formulas!$F$11:$G$13,2,FALSE),""))))</f>
        <v/>
      </c>
      <c r="S29" s="80"/>
      <c r="T29" s="109" t="str">
        <f>IF(ISBLANK($A29),"",IF(ISBLANK($C29),"",IF(OR(ISBLANK($D29),ISTEXT($D29)),"",IF($D29&gt;=T$1,(BaseCost*T$1)+VLOOKUP($C29,Formulas!$F$11:$G$13,2,FALSE),""))))</f>
        <v/>
      </c>
      <c r="U29" s="80"/>
      <c r="V29" s="109" t="str">
        <f>IF(ISBLANK($A29),"",IF(ISBLANK($C29),"",IF(OR(ISBLANK($D29),ISTEXT($D29)),"",IF($D29&gt;=V$1,(BaseCost*V$1)+VLOOKUP($C29,Formulas!$F$11:$G$13,2,FALSE),""))))</f>
        <v/>
      </c>
      <c r="W29" s="80"/>
      <c r="X29" s="109" t="str">
        <f>IF(ISBLANK($A29),"",IF(ISBLANK($C29),"",IF(OR(ISBLANK($D29),ISTEXT($D29)),"",IF($D29&gt;=X$1,(BaseCost*X$1)+VLOOKUP($C29,Formulas!$F$11:$G$13,2,FALSE),""))))</f>
        <v/>
      </c>
      <c r="Y29" s="80"/>
      <c r="Z29" s="108"/>
      <c r="AA29" s="109" t="str">
        <f>IF(ISBLANK($A29),"",IF(ISBLANK($C29),"",IF(OR(ISBLANK($D29),ISTEXT($D29)),"",IF($D29&gt;=AA$1,(BaseCost*AA$1)+VLOOKUP($C29,Formulas!$F$11:$G$13,2,FALSE),""))))</f>
        <v/>
      </c>
      <c r="AB29" s="80"/>
      <c r="AC29" s="110">
        <f t="shared" si="0"/>
        <v>0</v>
      </c>
      <c r="AD29" s="80"/>
    </row>
    <row r="30" spans="1:30" ht="17.25" customHeight="1" x14ac:dyDescent="0.2">
      <c r="A30" s="108"/>
      <c r="B30" s="108"/>
      <c r="C30" s="107"/>
      <c r="D30" s="108"/>
      <c r="E30" s="108"/>
      <c r="F30" s="109" t="str">
        <f>IF(ISBLANK($A30),"",IF(ISBLANK($C30),"",IF(OR(ISBLANK($D30),ISTEXT($D30)),IF(D30="E O/S",3+VLOOKUP($C30,Formulas!$F$11:$G$13,2,FALSE),IF(D30="M O/S",6+VLOOKUP($C30,Formulas!$F$11:$G$13,2,FALSE),IF(D30="GM O/S",10+VLOOKUP($C30,Formulas!$F$11:$G$13,2,FALSE),IF(D30="TM O/S",15+VLOOKUP($C30,Formulas!$F$11:$G$13,2,FALSE),"")))),IF($D30&gt;=F$1,(BaseCost*F$1)+VLOOKUP($C30,Formulas!$F$11:$G$13,2,FALSE),""))))</f>
        <v/>
      </c>
      <c r="G30" s="80"/>
      <c r="H30" s="109" t="str">
        <f>IF(ISBLANK($A30),"",IF(ISBLANK($C30),"",IF(OR(ISBLANK($D30),ISTEXT($D30)),"",IF($D30&gt;=H$1,(BaseCost*H$1)+VLOOKUP($C30,Formulas!$F$11:$G$13,2,FALSE),""))))</f>
        <v/>
      </c>
      <c r="I30" s="80"/>
      <c r="J30" s="108"/>
      <c r="K30" s="109" t="str">
        <f>IF(ISBLANK($A30),"",IF(ISBLANK($C30),"",IF(OR(ISBLANK($D30),ISTEXT($D30)),"",IF($D30&gt;=K$1,(BaseCost*K$1)+VLOOKUP($C30,Formulas!$F$11:$G$13,2,FALSE),""))))</f>
        <v/>
      </c>
      <c r="L30" s="80"/>
      <c r="M30" s="109" t="str">
        <f>IF(ISBLANK($A30),"",IF(ISBLANK($C30),"",IF(OR(ISBLANK($D30),ISTEXT($D30)),"",IF($D30&gt;=M$1,(BaseCost*M$1)+VLOOKUP($C30,Formulas!$F$11:$G$13,2,FALSE),""))))</f>
        <v/>
      </c>
      <c r="N30" s="80"/>
      <c r="O30" s="109" t="str">
        <f>IF(ISBLANK($A30),"",IF(ISBLANK($C30),"",IF(OR(ISBLANK($D30),ISTEXT($D30)),"",IF($D30&gt;=O$1,(BaseCost*O$1)+VLOOKUP($C30,Formulas!$F$11:$G$13,2,FALSE),""))))</f>
        <v/>
      </c>
      <c r="P30" s="80"/>
      <c r="Q30" s="108"/>
      <c r="R30" s="109" t="str">
        <f>IF(ISBLANK($A30),"",IF(ISBLANK($C30),"",IF(OR(ISBLANK($D30),ISTEXT($D30)),"",IF($D30&gt;=R$1,(BaseCost*R$1)+VLOOKUP($C30,Formulas!$F$11:$G$13,2,FALSE),""))))</f>
        <v/>
      </c>
      <c r="S30" s="80"/>
      <c r="T30" s="109" t="str">
        <f>IF(ISBLANK($A30),"",IF(ISBLANK($C30),"",IF(OR(ISBLANK($D30),ISTEXT($D30)),"",IF($D30&gt;=T$1,(BaseCost*T$1)+VLOOKUP($C30,Formulas!$F$11:$G$13,2,FALSE),""))))</f>
        <v/>
      </c>
      <c r="U30" s="80"/>
      <c r="V30" s="109" t="str">
        <f>IF(ISBLANK($A30),"",IF(ISBLANK($C30),"",IF(OR(ISBLANK($D30),ISTEXT($D30)),"",IF($D30&gt;=V$1,(BaseCost*V$1)+VLOOKUP($C30,Formulas!$F$11:$G$13,2,FALSE),""))))</f>
        <v/>
      </c>
      <c r="W30" s="80"/>
      <c r="X30" s="109" t="str">
        <f>IF(ISBLANK($A30),"",IF(ISBLANK($C30),"",IF(OR(ISBLANK($D30),ISTEXT($D30)),"",IF($D30&gt;=X$1,(BaseCost*X$1)+VLOOKUP($C30,Formulas!$F$11:$G$13,2,FALSE),""))))</f>
        <v/>
      </c>
      <c r="Y30" s="80"/>
      <c r="Z30" s="108"/>
      <c r="AA30" s="109" t="str">
        <f>IF(ISBLANK($A30),"",IF(ISBLANK($C30),"",IF(OR(ISBLANK($D30),ISTEXT($D30)),"",IF($D30&gt;=AA$1,(BaseCost*AA$1)+VLOOKUP($C30,Formulas!$F$11:$G$13,2,FALSE),""))))</f>
        <v/>
      </c>
      <c r="AB30" s="80"/>
      <c r="AC30" s="110">
        <f t="shared" si="0"/>
        <v>0</v>
      </c>
      <c r="AD30" s="80"/>
    </row>
    <row r="31" spans="1:30" ht="17.25" customHeight="1" x14ac:dyDescent="0.2">
      <c r="A31" s="108"/>
      <c r="B31" s="108"/>
      <c r="C31" s="107"/>
      <c r="D31" s="108"/>
      <c r="E31" s="108"/>
      <c r="F31" s="109" t="str">
        <f>IF(ISBLANK($A31),"",IF(ISBLANK($C31),"",IF(OR(ISBLANK($D31),ISTEXT($D31)),IF(D31="E O/S",3+VLOOKUP($C31,Formulas!$F$11:$G$13,2,FALSE),IF(D31="M O/S",6+VLOOKUP($C31,Formulas!$F$11:$G$13,2,FALSE),IF(D31="GM O/S",10+VLOOKUP($C31,Formulas!$F$11:$G$13,2,FALSE),IF(D31="TM O/S",15+VLOOKUP($C31,Formulas!$F$11:$G$13,2,FALSE),"")))),IF($D31&gt;=F$1,(BaseCost*F$1)+VLOOKUP($C31,Formulas!$F$11:$G$13,2,FALSE),""))))</f>
        <v/>
      </c>
      <c r="G31" s="80"/>
      <c r="H31" s="109" t="str">
        <f>IF(ISBLANK($A31),"",IF(ISBLANK($C31),"",IF(OR(ISBLANK($D31),ISTEXT($D31)),"",IF($D31&gt;=H$1,(BaseCost*H$1)+VLOOKUP($C31,Formulas!$F$11:$G$13,2,FALSE),""))))</f>
        <v/>
      </c>
      <c r="I31" s="80"/>
      <c r="J31" s="108"/>
      <c r="K31" s="109" t="str">
        <f>IF(ISBLANK($A31),"",IF(ISBLANK($C31),"",IF(OR(ISBLANK($D31),ISTEXT($D31)),"",IF($D31&gt;=K$1,(BaseCost*K$1)+VLOOKUP($C31,Formulas!$F$11:$G$13,2,FALSE),""))))</f>
        <v/>
      </c>
      <c r="L31" s="80"/>
      <c r="M31" s="109" t="str">
        <f>IF(ISBLANK($A31),"",IF(ISBLANK($C31),"",IF(OR(ISBLANK($D31),ISTEXT($D31)),"",IF($D31&gt;=M$1,(BaseCost*M$1)+VLOOKUP($C31,Formulas!$F$11:$G$13,2,FALSE),""))))</f>
        <v/>
      </c>
      <c r="N31" s="80"/>
      <c r="O31" s="109" t="str">
        <f>IF(ISBLANK($A31),"",IF(ISBLANK($C31),"",IF(OR(ISBLANK($D31),ISTEXT($D31)),"",IF($D31&gt;=O$1,(BaseCost*O$1)+VLOOKUP($C31,Formulas!$F$11:$G$13,2,FALSE),""))))</f>
        <v/>
      </c>
      <c r="P31" s="80"/>
      <c r="Q31" s="108"/>
      <c r="R31" s="109" t="str">
        <f>IF(ISBLANK($A31),"",IF(ISBLANK($C31),"",IF(OR(ISBLANK($D31),ISTEXT($D31)),"",IF($D31&gt;=R$1,(BaseCost*R$1)+VLOOKUP($C31,Formulas!$F$11:$G$13,2,FALSE),""))))</f>
        <v/>
      </c>
      <c r="S31" s="80"/>
      <c r="T31" s="109" t="str">
        <f>IF(ISBLANK($A31),"",IF(ISBLANK($C31),"",IF(OR(ISBLANK($D31),ISTEXT($D31)),"",IF($D31&gt;=T$1,(BaseCost*T$1)+VLOOKUP($C31,Formulas!$F$11:$G$13,2,FALSE),""))))</f>
        <v/>
      </c>
      <c r="U31" s="80"/>
      <c r="V31" s="109" t="str">
        <f>IF(ISBLANK($A31),"",IF(ISBLANK($C31),"",IF(OR(ISBLANK($D31),ISTEXT($D31)),"",IF($D31&gt;=V$1,(BaseCost*V$1)+VLOOKUP($C31,Formulas!$F$11:$G$13,2,FALSE),""))))</f>
        <v/>
      </c>
      <c r="W31" s="80"/>
      <c r="X31" s="109" t="str">
        <f>IF(ISBLANK($A31),"",IF(ISBLANK($C31),"",IF(OR(ISBLANK($D31),ISTEXT($D31)),"",IF($D31&gt;=X$1,(BaseCost*X$1)+VLOOKUP($C31,Formulas!$F$11:$G$13,2,FALSE),""))))</f>
        <v/>
      </c>
      <c r="Y31" s="80"/>
      <c r="Z31" s="108"/>
      <c r="AA31" s="109" t="str">
        <f>IF(ISBLANK($A31),"",IF(ISBLANK($C31),"",IF(OR(ISBLANK($D31),ISTEXT($D31)),"",IF($D31&gt;=AA$1,(BaseCost*AA$1)+VLOOKUP($C31,Formulas!$F$11:$G$13,2,FALSE),""))))</f>
        <v/>
      </c>
      <c r="AB31" s="80"/>
      <c r="AC31" s="110">
        <f t="shared" si="0"/>
        <v>0</v>
      </c>
      <c r="AD31" s="80"/>
    </row>
    <row r="32" spans="1:30" ht="17.25" customHeight="1" x14ac:dyDescent="0.2">
      <c r="A32" s="108"/>
      <c r="B32" s="108"/>
      <c r="C32" s="107"/>
      <c r="D32" s="108"/>
      <c r="E32" s="108"/>
      <c r="F32" s="109" t="str">
        <f>IF(ISBLANK($A32),"",IF(ISBLANK($C32),"",IF(OR(ISBLANK($D32),ISTEXT($D32)),IF(D32="E O/S",3+VLOOKUP($C32,Formulas!$F$11:$G$13,2,FALSE),IF(D32="M O/S",6+VLOOKUP($C32,Formulas!$F$11:$G$13,2,FALSE),IF(D32="GM O/S",10+VLOOKUP($C32,Formulas!$F$11:$G$13,2,FALSE),IF(D32="TM O/S",15+VLOOKUP($C32,Formulas!$F$11:$G$13,2,FALSE),"")))),IF($D32&gt;=F$1,(BaseCost*F$1)+VLOOKUP($C32,Formulas!$F$11:$G$13,2,FALSE),""))))</f>
        <v/>
      </c>
      <c r="G32" s="80"/>
      <c r="H32" s="109" t="str">
        <f>IF(ISBLANK($A32),"",IF(ISBLANK($C32),"",IF(OR(ISBLANK($D32),ISTEXT($D32)),"",IF($D32&gt;=H$1,(BaseCost*H$1)+VLOOKUP($C32,Formulas!$F$11:$G$13,2,FALSE),""))))</f>
        <v/>
      </c>
      <c r="I32" s="80"/>
      <c r="J32" s="108"/>
      <c r="K32" s="109" t="str">
        <f>IF(ISBLANK($A32),"",IF(ISBLANK($C32),"",IF(OR(ISBLANK($D32),ISTEXT($D32)),"",IF($D32&gt;=K$1,(BaseCost*K$1)+VLOOKUP($C32,Formulas!$F$11:$G$13,2,FALSE),""))))</f>
        <v/>
      </c>
      <c r="L32" s="80"/>
      <c r="M32" s="109" t="str">
        <f>IF(ISBLANK($A32),"",IF(ISBLANK($C32),"",IF(OR(ISBLANK($D32),ISTEXT($D32)),"",IF($D32&gt;=M$1,(BaseCost*M$1)+VLOOKUP($C32,Formulas!$F$11:$G$13,2,FALSE),""))))</f>
        <v/>
      </c>
      <c r="N32" s="80"/>
      <c r="O32" s="109" t="str">
        <f>IF(ISBLANK($A32),"",IF(ISBLANK($C32),"",IF(OR(ISBLANK($D32),ISTEXT($D32)),"",IF($D32&gt;=O$1,(BaseCost*O$1)+VLOOKUP($C32,Formulas!$F$11:$G$13,2,FALSE),""))))</f>
        <v/>
      </c>
      <c r="P32" s="80"/>
      <c r="Q32" s="108"/>
      <c r="R32" s="109" t="str">
        <f>IF(ISBLANK($A32),"",IF(ISBLANK($C32),"",IF(OR(ISBLANK($D32),ISTEXT($D32)),"",IF($D32&gt;=R$1,(BaseCost*R$1)+VLOOKUP($C32,Formulas!$F$11:$G$13,2,FALSE),""))))</f>
        <v/>
      </c>
      <c r="S32" s="80"/>
      <c r="T32" s="109" t="str">
        <f>IF(ISBLANK($A32),"",IF(ISBLANK($C32),"",IF(OR(ISBLANK($D32),ISTEXT($D32)),"",IF($D32&gt;=T$1,(BaseCost*T$1)+VLOOKUP($C32,Formulas!$F$11:$G$13,2,FALSE),""))))</f>
        <v/>
      </c>
      <c r="U32" s="80"/>
      <c r="V32" s="109" t="str">
        <f>IF(ISBLANK($A32),"",IF(ISBLANK($C32),"",IF(OR(ISBLANK($D32),ISTEXT($D32)),"",IF($D32&gt;=V$1,(BaseCost*V$1)+VLOOKUP($C32,Formulas!$F$11:$G$13,2,FALSE),""))))</f>
        <v/>
      </c>
      <c r="W32" s="80"/>
      <c r="X32" s="109" t="str">
        <f>IF(ISBLANK($A32),"",IF(ISBLANK($C32),"",IF(OR(ISBLANK($D32),ISTEXT($D32)),"",IF($D32&gt;=X$1,(BaseCost*X$1)+VLOOKUP($C32,Formulas!$F$11:$G$13,2,FALSE),""))))</f>
        <v/>
      </c>
      <c r="Y32" s="80"/>
      <c r="Z32" s="108"/>
      <c r="AA32" s="109" t="str">
        <f>IF(ISBLANK($A32),"",IF(ISBLANK($C32),"",IF(OR(ISBLANK($D32),ISTEXT($D32)),"",IF($D32&gt;=AA$1,(BaseCost*AA$1)+VLOOKUP($C32,Formulas!$F$11:$G$13,2,FALSE),""))))</f>
        <v/>
      </c>
      <c r="AB32" s="80"/>
      <c r="AC32" s="110">
        <f t="shared" si="0"/>
        <v>0</v>
      </c>
      <c r="AD32" s="80"/>
    </row>
    <row r="33" spans="1:30" ht="17.25" customHeight="1" x14ac:dyDescent="0.2">
      <c r="A33" s="108"/>
      <c r="B33" s="108"/>
      <c r="C33" s="107"/>
      <c r="D33" s="108"/>
      <c r="E33" s="108"/>
      <c r="F33" s="109" t="str">
        <f>IF(ISBLANK($A33),"",IF(ISBLANK($C33),"",IF(OR(ISBLANK($D33),ISTEXT($D33)),IF(D33="E O/S",3+VLOOKUP($C33,Formulas!$F$11:$G$13,2,FALSE),IF(D33="M O/S",6+VLOOKUP($C33,Formulas!$F$11:$G$13,2,FALSE),IF(D33="GM O/S",10+VLOOKUP($C33,Formulas!$F$11:$G$13,2,FALSE),IF(D33="TM O/S",15+VLOOKUP($C33,Formulas!$F$11:$G$13,2,FALSE),"")))),IF($D33&gt;=F$1,(BaseCost*F$1)+VLOOKUP($C33,Formulas!$F$11:$G$13,2,FALSE),""))))</f>
        <v/>
      </c>
      <c r="G33" s="80"/>
      <c r="H33" s="109" t="str">
        <f>IF(ISBLANK($A33),"",IF(ISBLANK($C33),"",IF(OR(ISBLANK($D33),ISTEXT($D33)),"",IF($D33&gt;=H$1,(BaseCost*H$1)+VLOOKUP($C33,Formulas!$F$11:$G$13,2,FALSE),""))))</f>
        <v/>
      </c>
      <c r="I33" s="80"/>
      <c r="J33" s="108"/>
      <c r="K33" s="109" t="str">
        <f>IF(ISBLANK($A33),"",IF(ISBLANK($C33),"",IF(OR(ISBLANK($D33),ISTEXT($D33)),"",IF($D33&gt;=K$1,(BaseCost*K$1)+VLOOKUP($C33,Formulas!$F$11:$G$13,2,FALSE),""))))</f>
        <v/>
      </c>
      <c r="L33" s="80"/>
      <c r="M33" s="109" t="str">
        <f>IF(ISBLANK($A33),"",IF(ISBLANK($C33),"",IF(OR(ISBLANK($D33),ISTEXT($D33)),"",IF($D33&gt;=M$1,(BaseCost*M$1)+VLOOKUP($C33,Formulas!$F$11:$G$13,2,FALSE),""))))</f>
        <v/>
      </c>
      <c r="N33" s="80"/>
      <c r="O33" s="109" t="str">
        <f>IF(ISBLANK($A33),"",IF(ISBLANK($C33),"",IF(OR(ISBLANK($D33),ISTEXT($D33)),"",IF($D33&gt;=O$1,(BaseCost*O$1)+VLOOKUP($C33,Formulas!$F$11:$G$13,2,FALSE),""))))</f>
        <v/>
      </c>
      <c r="P33" s="80"/>
      <c r="Q33" s="108"/>
      <c r="R33" s="109" t="str">
        <f>IF(ISBLANK($A33),"",IF(ISBLANK($C33),"",IF(OR(ISBLANK($D33),ISTEXT($D33)),"",IF($D33&gt;=R$1,(BaseCost*R$1)+VLOOKUP($C33,Formulas!$F$11:$G$13,2,FALSE),""))))</f>
        <v/>
      </c>
      <c r="S33" s="80"/>
      <c r="T33" s="109" t="str">
        <f>IF(ISBLANK($A33),"",IF(ISBLANK($C33),"",IF(OR(ISBLANK($D33),ISTEXT($D33)),"",IF($D33&gt;=T$1,(BaseCost*T$1)+VLOOKUP($C33,Formulas!$F$11:$G$13,2,FALSE),""))))</f>
        <v/>
      </c>
      <c r="U33" s="80"/>
      <c r="V33" s="109" t="str">
        <f>IF(ISBLANK($A33),"",IF(ISBLANK($C33),"",IF(OR(ISBLANK($D33),ISTEXT($D33)),"",IF($D33&gt;=V$1,(BaseCost*V$1)+VLOOKUP($C33,Formulas!$F$11:$G$13,2,FALSE),""))))</f>
        <v/>
      </c>
      <c r="W33" s="80"/>
      <c r="X33" s="109" t="str">
        <f>IF(ISBLANK($A33),"",IF(ISBLANK($C33),"",IF(OR(ISBLANK($D33),ISTEXT($D33)),"",IF($D33&gt;=X$1,(BaseCost*X$1)+VLOOKUP($C33,Formulas!$F$11:$G$13,2,FALSE),""))))</f>
        <v/>
      </c>
      <c r="Y33" s="80"/>
      <c r="Z33" s="108"/>
      <c r="AA33" s="109" t="str">
        <f>IF(ISBLANK($A33),"",IF(ISBLANK($C33),"",IF(OR(ISBLANK($D33),ISTEXT($D33)),"",IF($D33&gt;=AA$1,(BaseCost*AA$1)+VLOOKUP($C33,Formulas!$F$11:$G$13,2,FALSE),""))))</f>
        <v/>
      </c>
      <c r="AB33" s="80"/>
      <c r="AC33" s="110">
        <f t="shared" si="0"/>
        <v>0</v>
      </c>
      <c r="AD33" s="80"/>
    </row>
    <row r="34" spans="1:30" ht="17.25" customHeight="1" x14ac:dyDescent="0.2">
      <c r="A34" s="108"/>
      <c r="B34" s="108"/>
      <c r="C34" s="107"/>
      <c r="D34" s="108"/>
      <c r="E34" s="108"/>
      <c r="F34" s="109" t="str">
        <f>IF(ISBLANK($A34),"",IF(ISBLANK($C34),"",IF(OR(ISBLANK($D34),ISTEXT($D34)),IF(D34="E O/S",3+VLOOKUP($C34,Formulas!$F$11:$G$13,2,FALSE),IF(D34="M O/S",6+VLOOKUP($C34,Formulas!$F$11:$G$13,2,FALSE),IF(D34="GM O/S",10+VLOOKUP($C34,Formulas!$F$11:$G$13,2,FALSE),IF(D34="TM O/S",15+VLOOKUP($C34,Formulas!$F$11:$G$13,2,FALSE),"")))),IF($D34&gt;=F$1,(BaseCost*F$1)+VLOOKUP($C34,Formulas!$F$11:$G$13,2,FALSE),""))))</f>
        <v/>
      </c>
      <c r="G34" s="80"/>
      <c r="H34" s="109" t="str">
        <f>IF(ISBLANK($A34),"",IF(ISBLANK($C34),"",IF(OR(ISBLANK($D34),ISTEXT($D34)),"",IF($D34&gt;=H$1,(BaseCost*H$1)+VLOOKUP($C34,Formulas!$F$11:$G$13,2,FALSE),""))))</f>
        <v/>
      </c>
      <c r="I34" s="80"/>
      <c r="J34" s="108"/>
      <c r="K34" s="109" t="str">
        <f>IF(ISBLANK($A34),"",IF(ISBLANK($C34),"",IF(OR(ISBLANK($D34),ISTEXT($D34)),"",IF($D34&gt;=K$1,(BaseCost*K$1)+VLOOKUP($C34,Formulas!$F$11:$G$13,2,FALSE),""))))</f>
        <v/>
      </c>
      <c r="L34" s="80"/>
      <c r="M34" s="109" t="str">
        <f>IF(ISBLANK($A34),"",IF(ISBLANK($C34),"",IF(OR(ISBLANK($D34),ISTEXT($D34)),"",IF($D34&gt;=M$1,(BaseCost*M$1)+VLOOKUP($C34,Formulas!$F$11:$G$13,2,FALSE),""))))</f>
        <v/>
      </c>
      <c r="N34" s="80"/>
      <c r="O34" s="109" t="str">
        <f>IF(ISBLANK($A34),"",IF(ISBLANK($C34),"",IF(OR(ISBLANK($D34),ISTEXT($D34)),"",IF($D34&gt;=O$1,(BaseCost*O$1)+VLOOKUP($C34,Formulas!$F$11:$G$13,2,FALSE),""))))</f>
        <v/>
      </c>
      <c r="P34" s="80"/>
      <c r="Q34" s="108"/>
      <c r="R34" s="109" t="str">
        <f>IF(ISBLANK($A34),"",IF(ISBLANK($C34),"",IF(OR(ISBLANK($D34),ISTEXT($D34)),"",IF($D34&gt;=R$1,(BaseCost*R$1)+VLOOKUP($C34,Formulas!$F$11:$G$13,2,FALSE),""))))</f>
        <v/>
      </c>
      <c r="S34" s="80"/>
      <c r="T34" s="109" t="str">
        <f>IF(ISBLANK($A34),"",IF(ISBLANK($C34),"",IF(OR(ISBLANK($D34),ISTEXT($D34)),"",IF($D34&gt;=T$1,(BaseCost*T$1)+VLOOKUP($C34,Formulas!$F$11:$G$13,2,FALSE),""))))</f>
        <v/>
      </c>
      <c r="U34" s="80"/>
      <c r="V34" s="109" t="str">
        <f>IF(ISBLANK($A34),"",IF(ISBLANK($C34),"",IF(OR(ISBLANK($D34),ISTEXT($D34)),"",IF($D34&gt;=V$1,(BaseCost*V$1)+VLOOKUP($C34,Formulas!$F$11:$G$13,2,FALSE),""))))</f>
        <v/>
      </c>
      <c r="W34" s="80"/>
      <c r="X34" s="109" t="str">
        <f>IF(ISBLANK($A34),"",IF(ISBLANK($C34),"",IF(OR(ISBLANK($D34),ISTEXT($D34)),"",IF($D34&gt;=X$1,(BaseCost*X$1)+VLOOKUP($C34,Formulas!$F$11:$G$13,2,FALSE),""))))</f>
        <v/>
      </c>
      <c r="Y34" s="80"/>
      <c r="Z34" s="108"/>
      <c r="AA34" s="109" t="str">
        <f>IF(ISBLANK($A34),"",IF(ISBLANK($C34),"",IF(OR(ISBLANK($D34),ISTEXT($D34)),"",IF($D34&gt;=AA$1,(BaseCost*AA$1)+VLOOKUP($C34,Formulas!$F$11:$G$13,2,FALSE),""))))</f>
        <v/>
      </c>
      <c r="AB34" s="80"/>
      <c r="AC34" s="110">
        <f t="shared" si="0"/>
        <v>0</v>
      </c>
      <c r="AD34" s="80"/>
    </row>
    <row r="35" spans="1:30" ht="17.25" customHeight="1" x14ac:dyDescent="0.2">
      <c r="A35" s="108"/>
      <c r="B35" s="108"/>
      <c r="C35" s="107"/>
      <c r="D35" s="108"/>
      <c r="E35" s="108"/>
      <c r="F35" s="109" t="str">
        <f>IF(ISBLANK($A35),"",IF(ISBLANK($C35),"",IF(OR(ISBLANK($D35),ISTEXT($D35)),IF(D35="E O/S",3+VLOOKUP($C35,Formulas!$F$11:$G$13,2,FALSE),IF(D35="M O/S",6+VLOOKUP($C35,Formulas!$F$11:$G$13,2,FALSE),IF(D35="GM O/S",10+VLOOKUP($C35,Formulas!$F$11:$G$13,2,FALSE),IF(D35="TM O/S",15+VLOOKUP($C35,Formulas!$F$11:$G$13,2,FALSE),"")))),IF($D35&gt;=F$1,(BaseCost*F$1)+VLOOKUP($C35,Formulas!$F$11:$G$13,2,FALSE),""))))</f>
        <v/>
      </c>
      <c r="G35" s="80"/>
      <c r="H35" s="109" t="str">
        <f>IF(ISBLANK($A35),"",IF(ISBLANK($C35),"",IF(OR(ISBLANK($D35),ISTEXT($D35)),"",IF($D35&gt;=H$1,(BaseCost*H$1)+VLOOKUP($C35,Formulas!$F$11:$G$13,2,FALSE),""))))</f>
        <v/>
      </c>
      <c r="I35" s="80"/>
      <c r="J35" s="108"/>
      <c r="K35" s="109" t="str">
        <f>IF(ISBLANK($A35),"",IF(ISBLANK($C35),"",IF(OR(ISBLANK($D35),ISTEXT($D35)),"",IF($D35&gt;=K$1,(BaseCost*K$1)+VLOOKUP($C35,Formulas!$F$11:$G$13,2,FALSE),""))))</f>
        <v/>
      </c>
      <c r="L35" s="80"/>
      <c r="M35" s="109" t="str">
        <f>IF(ISBLANK($A35),"",IF(ISBLANK($C35),"",IF(OR(ISBLANK($D35),ISTEXT($D35)),"",IF($D35&gt;=M$1,(BaseCost*M$1)+VLOOKUP($C35,Formulas!$F$11:$G$13,2,FALSE),""))))</f>
        <v/>
      </c>
      <c r="N35" s="80"/>
      <c r="O35" s="109" t="str">
        <f>IF(ISBLANK($A35),"",IF(ISBLANK($C35),"",IF(OR(ISBLANK($D35),ISTEXT($D35)),"",IF($D35&gt;=O$1,(BaseCost*O$1)+VLOOKUP($C35,Formulas!$F$11:$G$13,2,FALSE),""))))</f>
        <v/>
      </c>
      <c r="P35" s="80"/>
      <c r="Q35" s="108"/>
      <c r="R35" s="109" t="str">
        <f>IF(ISBLANK($A35),"",IF(ISBLANK($C35),"",IF(OR(ISBLANK($D35),ISTEXT($D35)),"",IF($D35&gt;=R$1,(BaseCost*R$1)+VLOOKUP($C35,Formulas!$F$11:$G$13,2,FALSE),""))))</f>
        <v/>
      </c>
      <c r="S35" s="80"/>
      <c r="T35" s="109" t="str">
        <f>IF(ISBLANK($A35),"",IF(ISBLANK($C35),"",IF(OR(ISBLANK($D35),ISTEXT($D35)),"",IF($D35&gt;=T$1,(BaseCost*T$1)+VLOOKUP($C35,Formulas!$F$11:$G$13,2,FALSE),""))))</f>
        <v/>
      </c>
      <c r="U35" s="80"/>
      <c r="V35" s="109" t="str">
        <f>IF(ISBLANK($A35),"",IF(ISBLANK($C35),"",IF(OR(ISBLANK($D35),ISTEXT($D35)),"",IF($D35&gt;=V$1,(BaseCost*V$1)+VLOOKUP($C35,Formulas!$F$11:$G$13,2,FALSE),""))))</f>
        <v/>
      </c>
      <c r="W35" s="80"/>
      <c r="X35" s="109" t="str">
        <f>IF(ISBLANK($A35),"",IF(ISBLANK($C35),"",IF(OR(ISBLANK($D35),ISTEXT($D35)),"",IF($D35&gt;=X$1,(BaseCost*X$1)+VLOOKUP($C35,Formulas!$F$11:$G$13,2,FALSE),""))))</f>
        <v/>
      </c>
      <c r="Y35" s="80"/>
      <c r="Z35" s="108"/>
      <c r="AA35" s="109" t="str">
        <f>IF(ISBLANK($A35),"",IF(ISBLANK($C35),"",IF(OR(ISBLANK($D35),ISTEXT($D35)),"",IF($D35&gt;=AA$1,(BaseCost*AA$1)+VLOOKUP($C35,Formulas!$F$11:$G$13,2,FALSE),""))))</f>
        <v/>
      </c>
      <c r="AB35" s="80"/>
      <c r="AC35" s="110">
        <f t="shared" si="0"/>
        <v>0</v>
      </c>
      <c r="AD35" s="80"/>
    </row>
    <row r="36" spans="1:30" ht="17.25" customHeight="1" x14ac:dyDescent="0.2">
      <c r="A36" s="108"/>
      <c r="B36" s="108"/>
      <c r="C36" s="107"/>
      <c r="D36" s="108"/>
      <c r="E36" s="108"/>
      <c r="F36" s="109" t="str">
        <f>IF(ISBLANK($A36),"",IF(ISBLANK($C36),"",IF(OR(ISBLANK($D36),ISTEXT($D36)),IF(D36="E O/S",3+VLOOKUP($C36,Formulas!$F$11:$G$13,2,FALSE),IF(D36="M O/S",6+VLOOKUP($C36,Formulas!$F$11:$G$13,2,FALSE),IF(D36="GM O/S",10+VLOOKUP($C36,Formulas!$F$11:$G$13,2,FALSE),IF(D36="TM O/S",15+VLOOKUP($C36,Formulas!$F$11:$G$13,2,FALSE),"")))),IF($D36&gt;=F$1,(BaseCost*F$1)+VLOOKUP($C36,Formulas!$F$11:$G$13,2,FALSE),""))))</f>
        <v/>
      </c>
      <c r="G36" s="80"/>
      <c r="H36" s="109" t="str">
        <f>IF(ISBLANK($A36),"",IF(ISBLANK($C36),"",IF(OR(ISBLANK($D36),ISTEXT($D36)),"",IF($D36&gt;=H$1,(BaseCost*H$1)+VLOOKUP($C36,Formulas!$F$11:$G$13,2,FALSE),""))))</f>
        <v/>
      </c>
      <c r="I36" s="80"/>
      <c r="J36" s="108"/>
      <c r="K36" s="109" t="str">
        <f>IF(ISBLANK($A36),"",IF(ISBLANK($C36),"",IF(OR(ISBLANK($D36),ISTEXT($D36)),"",IF($D36&gt;=K$1,(BaseCost*K$1)+VLOOKUP($C36,Formulas!$F$11:$G$13,2,FALSE),""))))</f>
        <v/>
      </c>
      <c r="L36" s="80"/>
      <c r="M36" s="109" t="str">
        <f>IF(ISBLANK($A36),"",IF(ISBLANK($C36),"",IF(OR(ISBLANK($D36),ISTEXT($D36)),"",IF($D36&gt;=M$1,(BaseCost*M$1)+VLOOKUP($C36,Formulas!$F$11:$G$13,2,FALSE),""))))</f>
        <v/>
      </c>
      <c r="N36" s="80"/>
      <c r="O36" s="109" t="str">
        <f>IF(ISBLANK($A36),"",IF(ISBLANK($C36),"",IF(OR(ISBLANK($D36),ISTEXT($D36)),"",IF($D36&gt;=O$1,(BaseCost*O$1)+VLOOKUP($C36,Formulas!$F$11:$G$13,2,FALSE),""))))</f>
        <v/>
      </c>
      <c r="P36" s="80"/>
      <c r="Q36" s="108"/>
      <c r="R36" s="109" t="str">
        <f>IF(ISBLANK($A36),"",IF(ISBLANK($C36),"",IF(OR(ISBLANK($D36),ISTEXT($D36)),"",IF($D36&gt;=R$1,(BaseCost*R$1)+VLOOKUP($C36,Formulas!$F$11:$G$13,2,FALSE),""))))</f>
        <v/>
      </c>
      <c r="S36" s="80"/>
      <c r="T36" s="109" t="str">
        <f>IF(ISBLANK($A36),"",IF(ISBLANK($C36),"",IF(OR(ISBLANK($D36),ISTEXT($D36)),"",IF($D36&gt;=T$1,(BaseCost*T$1)+VLOOKUP($C36,Formulas!$F$11:$G$13,2,FALSE),""))))</f>
        <v/>
      </c>
      <c r="U36" s="80"/>
      <c r="V36" s="109" t="str">
        <f>IF(ISBLANK($A36),"",IF(ISBLANK($C36),"",IF(OR(ISBLANK($D36),ISTEXT($D36)),"",IF($D36&gt;=V$1,(BaseCost*V$1)+VLOOKUP($C36,Formulas!$F$11:$G$13,2,FALSE),""))))</f>
        <v/>
      </c>
      <c r="W36" s="80"/>
      <c r="X36" s="109" t="str">
        <f>IF(ISBLANK($A36),"",IF(ISBLANK($C36),"",IF(OR(ISBLANK($D36),ISTEXT($D36)),"",IF($D36&gt;=X$1,(BaseCost*X$1)+VLOOKUP($C36,Formulas!$F$11:$G$13,2,FALSE),""))))</f>
        <v/>
      </c>
      <c r="Y36" s="80"/>
      <c r="Z36" s="108"/>
      <c r="AA36" s="109" t="str">
        <f>IF(ISBLANK($A36),"",IF(ISBLANK($C36),"",IF(OR(ISBLANK($D36),ISTEXT($D36)),"",IF($D36&gt;=AA$1,(BaseCost*AA$1)+VLOOKUP($C36,Formulas!$F$11:$G$13,2,FALSE),""))))</f>
        <v/>
      </c>
      <c r="AB36" s="80"/>
      <c r="AC36" s="110">
        <f t="shared" si="0"/>
        <v>0</v>
      </c>
      <c r="AD36" s="80"/>
    </row>
    <row r="37" spans="1:30" ht="17.25" customHeight="1" x14ac:dyDescent="0.2">
      <c r="A37" s="60"/>
      <c r="B37" s="111"/>
      <c r="C37" s="112"/>
      <c r="D37" s="112"/>
      <c r="E37" s="113"/>
      <c r="F37" s="113"/>
      <c r="G37" s="113"/>
      <c r="H37" s="113"/>
      <c r="I37" s="113"/>
      <c r="J37" s="113"/>
      <c r="K37" s="113"/>
      <c r="L37" s="113"/>
      <c r="M37" s="113"/>
      <c r="N37" s="113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61"/>
      <c r="AD37" s="61"/>
    </row>
    <row r="38" spans="1:30" ht="17.25" customHeight="1" x14ac:dyDescent="0.2">
      <c r="A38" s="100" t="s">
        <v>11</v>
      </c>
      <c r="B38" s="101" t="s">
        <v>6</v>
      </c>
      <c r="C38" s="102" t="s">
        <v>9</v>
      </c>
      <c r="D38" s="102" t="s">
        <v>10</v>
      </c>
      <c r="E38" s="103" t="s">
        <v>14</v>
      </c>
      <c r="F38" s="104">
        <v>1</v>
      </c>
      <c r="G38" s="80"/>
      <c r="H38" s="104">
        <v>2</v>
      </c>
      <c r="I38" s="80"/>
      <c r="J38" s="103" t="s">
        <v>14</v>
      </c>
      <c r="K38" s="104">
        <v>3</v>
      </c>
      <c r="L38" s="80"/>
      <c r="M38" s="104">
        <v>4</v>
      </c>
      <c r="N38" s="80"/>
      <c r="O38" s="104">
        <v>5</v>
      </c>
      <c r="P38" s="80"/>
      <c r="Q38" s="103" t="s">
        <v>14</v>
      </c>
      <c r="R38" s="104">
        <v>6</v>
      </c>
      <c r="S38" s="80"/>
      <c r="T38" s="104">
        <v>7</v>
      </c>
      <c r="U38" s="80"/>
      <c r="V38" s="104">
        <v>8</v>
      </c>
      <c r="W38" s="80"/>
      <c r="X38" s="104">
        <v>9</v>
      </c>
      <c r="Y38" s="80"/>
      <c r="Z38" s="103" t="s">
        <v>14</v>
      </c>
      <c r="AA38" s="104">
        <v>10</v>
      </c>
      <c r="AB38" s="80"/>
      <c r="AC38" s="105" t="s">
        <v>58</v>
      </c>
      <c r="AD38" s="80"/>
    </row>
    <row r="39" spans="1:30" ht="17.25" customHeight="1" x14ac:dyDescent="0.2">
      <c r="A39" s="108"/>
      <c r="B39" s="108"/>
      <c r="C39" s="107"/>
      <c r="D39" s="108"/>
      <c r="E39" s="108"/>
      <c r="F39" s="109" t="str">
        <f>IF(ISBLANK($A39),"",IF(ISBLANK($C39),"",IF(OR(ISBLANK($D39),ISTEXT($D39)),IF(D39="E O/S",3+VLOOKUP($C39,Formulas!$F$11:$G$13,2,FALSE),IF(D39="M O/S",6+VLOOKUP($C39,Formulas!$F$11:$G$13,2,FALSE),IF(D39="GM O/S",10+VLOOKUP($C39,Formulas!$F$11:$G$13,2,FALSE),IF(D39="TM O/S",15+VLOOKUP($C39,Formulas!$F$11:$G$13,2,FALSE),"")))),IF($D39&gt;=F$1,(BaseCost*F$1)+VLOOKUP($C39,Formulas!$F$11:$G$13,2,FALSE),""))))</f>
        <v/>
      </c>
      <c r="G39" s="80"/>
      <c r="H39" s="109" t="str">
        <f>IF(ISBLANK($A39),"",IF(ISBLANK($C39),"",IF(OR(ISBLANK($D39),ISTEXT($D39)),"",IF($D39&gt;=H$1,(BaseCost*H$1)+VLOOKUP($C39,Formulas!$F$11:$G$13,2,FALSE),""))))</f>
        <v/>
      </c>
      <c r="I39" s="80"/>
      <c r="J39" s="108"/>
      <c r="K39" s="109" t="str">
        <f>IF(ISBLANK($A39),"",IF(ISBLANK($C39),"",IF(OR(ISBLANK($D39),ISTEXT($D39)),"",IF($D39&gt;=K$1,(BaseCost*K$1)+VLOOKUP($C39,Formulas!$F$11:$G$13,2,FALSE),""))))</f>
        <v/>
      </c>
      <c r="L39" s="80"/>
      <c r="M39" s="109" t="str">
        <f>IF(ISBLANK($A39),"",IF(ISBLANK($C39),"",IF(OR(ISBLANK($D39),ISTEXT($D39)),"",IF($D39&gt;=M$1,(BaseCost*M$1)+VLOOKUP($C39,Formulas!$F$11:$G$13,2,FALSE),""))))</f>
        <v/>
      </c>
      <c r="N39" s="80"/>
      <c r="O39" s="109" t="str">
        <f>IF(ISBLANK($A39),"",IF(ISBLANK($C39),"",IF(OR(ISBLANK($D39),ISTEXT($D39)),"",IF($D39&gt;=O$1,(BaseCost*O$1)+VLOOKUP($C39,Formulas!$F$11:$G$13,2,FALSE),""))))</f>
        <v/>
      </c>
      <c r="P39" s="80"/>
      <c r="Q39" s="108"/>
      <c r="R39" s="109" t="str">
        <f>IF(ISBLANK($A39),"",IF(ISBLANK($C39),"",IF(OR(ISBLANK($D39),ISTEXT($D39)),"",IF($D39&gt;=R$1,(BaseCost*R$1)+VLOOKUP($C39,Formulas!$F$11:$G$13,2,FALSE),""))))</f>
        <v/>
      </c>
      <c r="S39" s="80"/>
      <c r="T39" s="109" t="str">
        <f>IF(ISBLANK($A39),"",IF(ISBLANK($C39),"",IF(OR(ISBLANK($D39),ISTEXT($D39)),"",IF($D39&gt;=T$1,(BaseCost*T$1)+VLOOKUP($C39,Formulas!$F$11:$G$13,2,FALSE),""))))</f>
        <v/>
      </c>
      <c r="U39" s="80"/>
      <c r="V39" s="109" t="str">
        <f>IF(ISBLANK($A39),"",IF(ISBLANK($C39),"",IF(OR(ISBLANK($D39),ISTEXT($D39)),"",IF($D39&gt;=V$1,(BaseCost*V$1)+VLOOKUP($C39,Formulas!$F$11:$G$13,2,FALSE),""))))</f>
        <v/>
      </c>
      <c r="W39" s="80"/>
      <c r="X39" s="109" t="str">
        <f>IF(ISBLANK($A39),"",IF(ISBLANK($C39),"",IF(OR(ISBLANK($D39),ISTEXT($D39)),"",IF($D39&gt;=X$1,(BaseCost*X$1)+VLOOKUP($C39,Formulas!$F$11:$G$13,2,FALSE),""))))</f>
        <v/>
      </c>
      <c r="Y39" s="80"/>
      <c r="Z39" s="108"/>
      <c r="AA39" s="109" t="str">
        <f>IF(ISBLANK($A39),"",IF(ISBLANK($C39),"",IF(OR(ISBLANK($D39),ISTEXT($D39)),"",IF($D39&gt;=AA$1,(BaseCost*AA$1)+VLOOKUP($C39,Formulas!$F$11:$G$13,2,FALSE),""))))</f>
        <v/>
      </c>
      <c r="AB39" s="80"/>
      <c r="AC39" s="110">
        <f t="shared" ref="AC39:AC58" si="1">SUM(F39,H39,K39,M39,O39,R39,T39,V39,X39,AA39,)</f>
        <v>0</v>
      </c>
      <c r="AD39" s="80"/>
    </row>
    <row r="40" spans="1:30" ht="17.25" customHeight="1" x14ac:dyDescent="0.2">
      <c r="A40" s="108"/>
      <c r="B40" s="108"/>
      <c r="C40" s="107"/>
      <c r="D40" s="108"/>
      <c r="E40" s="108"/>
      <c r="F40" s="109" t="str">
        <f>IF(ISBLANK($A40),"",IF(ISBLANK($C40),"",IF(OR(ISBLANK($D40),ISTEXT($D40)),IF(D40="E O/S",3+VLOOKUP($C40,Formulas!$F$11:$G$13,2,FALSE),IF(D40="M O/S",6+VLOOKUP($C40,Formulas!$F$11:$G$13,2,FALSE),IF(D40="GM O/S",10+VLOOKUP($C40,Formulas!$F$11:$G$13,2,FALSE),IF(D40="TM O/S",15+VLOOKUP($C40,Formulas!$F$11:$G$13,2,FALSE),"")))),IF($D40&gt;=F$1,(BaseCost*F$1)+VLOOKUP($C40,Formulas!$F$11:$G$13,2,FALSE),""))))</f>
        <v/>
      </c>
      <c r="G40" s="80"/>
      <c r="H40" s="109" t="str">
        <f>IF(ISBLANK($A40),"",IF(ISBLANK($C40),"",IF(OR(ISBLANK($D40),ISTEXT($D40)),"",IF($D40&gt;=H$1,(BaseCost*H$1)+VLOOKUP($C40,Formulas!$F$11:$G$13,2,FALSE),""))))</f>
        <v/>
      </c>
      <c r="I40" s="80"/>
      <c r="J40" s="108"/>
      <c r="K40" s="109" t="str">
        <f>IF(ISBLANK($A40),"",IF(ISBLANK($C40),"",IF(OR(ISBLANK($D40),ISTEXT($D40)),"",IF($D40&gt;=K$1,(BaseCost*K$1)+VLOOKUP($C40,Formulas!$F$11:$G$13,2,FALSE),""))))</f>
        <v/>
      </c>
      <c r="L40" s="80"/>
      <c r="M40" s="109" t="str">
        <f>IF(ISBLANK($A40),"",IF(ISBLANK($C40),"",IF(OR(ISBLANK($D40),ISTEXT($D40)),"",IF($D40&gt;=M$1,(BaseCost*M$1)+VLOOKUP($C40,Formulas!$F$11:$G$13,2,FALSE),""))))</f>
        <v/>
      </c>
      <c r="N40" s="80"/>
      <c r="O40" s="109" t="str">
        <f>IF(ISBLANK($A40),"",IF(ISBLANK($C40),"",IF(OR(ISBLANK($D40),ISTEXT($D40)),"",IF($D40&gt;=O$1,(BaseCost*O$1)+VLOOKUP($C40,Formulas!$F$11:$G$13,2,FALSE),""))))</f>
        <v/>
      </c>
      <c r="P40" s="80"/>
      <c r="Q40" s="108"/>
      <c r="R40" s="109" t="str">
        <f>IF(ISBLANK($A40),"",IF(ISBLANK($C40),"",IF(OR(ISBLANK($D40),ISTEXT($D40)),"",IF($D40&gt;=R$1,(BaseCost*R$1)+VLOOKUP($C40,Formulas!$F$11:$G$13,2,FALSE),""))))</f>
        <v/>
      </c>
      <c r="S40" s="80"/>
      <c r="T40" s="109" t="str">
        <f>IF(ISBLANK($A40),"",IF(ISBLANK($C40),"",IF(OR(ISBLANK($D40),ISTEXT($D40)),"",IF($D40&gt;=T$1,(BaseCost*T$1)+VLOOKUP($C40,Formulas!$F$11:$G$13,2,FALSE),""))))</f>
        <v/>
      </c>
      <c r="U40" s="80"/>
      <c r="V40" s="109" t="str">
        <f>IF(ISBLANK($A40),"",IF(ISBLANK($C40),"",IF(OR(ISBLANK($D40),ISTEXT($D40)),"",IF($D40&gt;=V$1,(BaseCost*V$1)+VLOOKUP($C40,Formulas!$F$11:$G$13,2,FALSE),""))))</f>
        <v/>
      </c>
      <c r="W40" s="80"/>
      <c r="X40" s="109" t="str">
        <f>IF(ISBLANK($A40),"",IF(ISBLANK($C40),"",IF(OR(ISBLANK($D40),ISTEXT($D40)),"",IF($D40&gt;=X$1,(BaseCost*X$1)+VLOOKUP($C40,Formulas!$F$11:$G$13,2,FALSE),""))))</f>
        <v/>
      </c>
      <c r="Y40" s="80"/>
      <c r="Z40" s="108"/>
      <c r="AA40" s="109" t="str">
        <f>IF(ISBLANK($A40),"",IF(ISBLANK($C40),"",IF(OR(ISBLANK($D40),ISTEXT($D40)),"",IF($D40&gt;=AA$1,(BaseCost*AA$1)+VLOOKUP($C40,Formulas!$F$11:$G$13,2,FALSE),""))))</f>
        <v/>
      </c>
      <c r="AB40" s="80"/>
      <c r="AC40" s="110">
        <f t="shared" si="1"/>
        <v>0</v>
      </c>
      <c r="AD40" s="80"/>
    </row>
    <row r="41" spans="1:30" ht="17.25" customHeight="1" x14ac:dyDescent="0.2">
      <c r="A41" s="108"/>
      <c r="B41" s="108"/>
      <c r="C41" s="107"/>
      <c r="D41" s="108"/>
      <c r="E41" s="108"/>
      <c r="F41" s="109" t="str">
        <f>IF(ISBLANK($A41),"",IF(ISBLANK($C41),"",IF(OR(ISBLANK($D41),ISTEXT($D41)),IF(D41="E O/S",3+VLOOKUP($C41,Formulas!$F$11:$G$13,2,FALSE),IF(D41="M O/S",6+VLOOKUP($C41,Formulas!$F$11:$G$13,2,FALSE),IF(D41="GM O/S",10+VLOOKUP($C41,Formulas!$F$11:$G$13,2,FALSE),IF(D41="TM O/S",15+VLOOKUP($C41,Formulas!$F$11:$G$13,2,FALSE),"")))),IF($D41&gt;=F$1,(BaseCost*F$1)+VLOOKUP($C41,Formulas!$F$11:$G$13,2,FALSE),""))))</f>
        <v/>
      </c>
      <c r="G41" s="80"/>
      <c r="H41" s="109" t="str">
        <f>IF(ISBLANK($A41),"",IF(ISBLANK($C41),"",IF(OR(ISBLANK($D41),ISTEXT($D41)),"",IF($D41&gt;=H$1,(BaseCost*H$1)+VLOOKUP($C41,Formulas!$F$11:$G$13,2,FALSE),""))))</f>
        <v/>
      </c>
      <c r="I41" s="80"/>
      <c r="J41" s="108"/>
      <c r="K41" s="109" t="str">
        <f>IF(ISBLANK($A41),"",IF(ISBLANK($C41),"",IF(OR(ISBLANK($D41),ISTEXT($D41)),"",IF($D41&gt;=K$1,(BaseCost*K$1)+VLOOKUP($C41,Formulas!$F$11:$G$13,2,FALSE),""))))</f>
        <v/>
      </c>
      <c r="L41" s="80"/>
      <c r="M41" s="109" t="str">
        <f>IF(ISBLANK($A41),"",IF(ISBLANK($C41),"",IF(OR(ISBLANK($D41),ISTEXT($D41)),"",IF($D41&gt;=M$1,(BaseCost*M$1)+VLOOKUP($C41,Formulas!$F$11:$G$13,2,FALSE),""))))</f>
        <v/>
      </c>
      <c r="N41" s="80"/>
      <c r="O41" s="109" t="str">
        <f>IF(ISBLANK($A41),"",IF(ISBLANK($C41),"",IF(OR(ISBLANK($D41),ISTEXT($D41)),"",IF($D41&gt;=O$1,(BaseCost*O$1)+VLOOKUP($C41,Formulas!$F$11:$G$13,2,FALSE),""))))</f>
        <v/>
      </c>
      <c r="P41" s="80"/>
      <c r="Q41" s="108"/>
      <c r="R41" s="109" t="str">
        <f>IF(ISBLANK($A41),"",IF(ISBLANK($C41),"",IF(OR(ISBLANK($D41),ISTEXT($D41)),"",IF($D41&gt;=R$1,(BaseCost*R$1)+VLOOKUP($C41,Formulas!$F$11:$G$13,2,FALSE),""))))</f>
        <v/>
      </c>
      <c r="S41" s="80"/>
      <c r="T41" s="109" t="str">
        <f>IF(ISBLANK($A41),"",IF(ISBLANK($C41),"",IF(OR(ISBLANK($D41),ISTEXT($D41)),"",IF($D41&gt;=T$1,(BaseCost*T$1)+VLOOKUP($C41,Formulas!$F$11:$G$13,2,FALSE),""))))</f>
        <v/>
      </c>
      <c r="U41" s="80"/>
      <c r="V41" s="109" t="str">
        <f>IF(ISBLANK($A41),"",IF(ISBLANK($C41),"",IF(OR(ISBLANK($D41),ISTEXT($D41)),"",IF($D41&gt;=V$1,(BaseCost*V$1)+VLOOKUP($C41,Formulas!$F$11:$G$13,2,FALSE),""))))</f>
        <v/>
      </c>
      <c r="W41" s="80"/>
      <c r="X41" s="109" t="str">
        <f>IF(ISBLANK($A41),"",IF(ISBLANK($C41),"",IF(OR(ISBLANK($D41),ISTEXT($D41)),"",IF($D41&gt;=X$1,(BaseCost*X$1)+VLOOKUP($C41,Formulas!$F$11:$G$13,2,FALSE),""))))</f>
        <v/>
      </c>
      <c r="Y41" s="80"/>
      <c r="Z41" s="108"/>
      <c r="AA41" s="109" t="str">
        <f>IF(ISBLANK($A41),"",IF(ISBLANK($C41),"",IF(OR(ISBLANK($D41),ISTEXT($D41)),"",IF($D41&gt;=AA$1,(BaseCost*AA$1)+VLOOKUP($C41,Formulas!$F$11:$G$13,2,FALSE),""))))</f>
        <v/>
      </c>
      <c r="AB41" s="80"/>
      <c r="AC41" s="110">
        <f t="shared" si="1"/>
        <v>0</v>
      </c>
      <c r="AD41" s="80"/>
    </row>
    <row r="42" spans="1:30" ht="17.25" customHeight="1" x14ac:dyDescent="0.2">
      <c r="A42" s="108"/>
      <c r="B42" s="108"/>
      <c r="C42" s="107"/>
      <c r="D42" s="108"/>
      <c r="E42" s="108"/>
      <c r="F42" s="109" t="str">
        <f>IF(ISBLANK($A42),"",IF(ISBLANK($C42),"",IF(OR(ISBLANK($D42),ISTEXT($D42)),IF(D42="E O/S",3+VLOOKUP($C42,Formulas!$F$11:$G$13,2,FALSE),IF(D42="M O/S",6+VLOOKUP($C42,Formulas!$F$11:$G$13,2,FALSE),IF(D42="GM O/S",10+VLOOKUP($C42,Formulas!$F$11:$G$13,2,FALSE),IF(D42="TM O/S",15+VLOOKUP($C42,Formulas!$F$11:$G$13,2,FALSE),"")))),IF($D42&gt;=F$1,(BaseCost*F$1)+VLOOKUP($C42,Formulas!$F$11:$G$13,2,FALSE),""))))</f>
        <v/>
      </c>
      <c r="G42" s="80"/>
      <c r="H42" s="109" t="str">
        <f>IF(ISBLANK($A42),"",IF(ISBLANK($C42),"",IF(OR(ISBLANK($D42),ISTEXT($D42)),"",IF($D42&gt;=H$1,(BaseCost*H$1)+VLOOKUP($C42,Formulas!$F$11:$G$13,2,FALSE),""))))</f>
        <v/>
      </c>
      <c r="I42" s="80"/>
      <c r="J42" s="108"/>
      <c r="K42" s="109" t="str">
        <f>IF(ISBLANK($A42),"",IF(ISBLANK($C42),"",IF(OR(ISBLANK($D42),ISTEXT($D42)),"",IF($D42&gt;=K$1,(BaseCost*K$1)+VLOOKUP($C42,Formulas!$F$11:$G$13,2,FALSE),""))))</f>
        <v/>
      </c>
      <c r="L42" s="80"/>
      <c r="M42" s="109" t="str">
        <f>IF(ISBLANK($A42),"",IF(ISBLANK($C42),"",IF(OR(ISBLANK($D42),ISTEXT($D42)),"",IF($D42&gt;=M$1,(BaseCost*M$1)+VLOOKUP($C42,Formulas!$F$11:$G$13,2,FALSE),""))))</f>
        <v/>
      </c>
      <c r="N42" s="80"/>
      <c r="O42" s="109" t="str">
        <f>IF(ISBLANK($A42),"",IF(ISBLANK($C42),"",IF(OR(ISBLANK($D42),ISTEXT($D42)),"",IF($D42&gt;=O$1,(BaseCost*O$1)+VLOOKUP($C42,Formulas!$F$11:$G$13,2,FALSE),""))))</f>
        <v/>
      </c>
      <c r="P42" s="80"/>
      <c r="Q42" s="108"/>
      <c r="R42" s="109" t="str">
        <f>IF(ISBLANK($A42),"",IF(ISBLANK($C42),"",IF(OR(ISBLANK($D42),ISTEXT($D42)),"",IF($D42&gt;=R$1,(BaseCost*R$1)+VLOOKUP($C42,Formulas!$F$11:$G$13,2,FALSE),""))))</f>
        <v/>
      </c>
      <c r="S42" s="80"/>
      <c r="T42" s="109" t="str">
        <f>IF(ISBLANK($A42),"",IF(ISBLANK($C42),"",IF(OR(ISBLANK($D42),ISTEXT($D42)),"",IF($D42&gt;=T$1,(BaseCost*T$1)+VLOOKUP($C42,Formulas!$F$11:$G$13,2,FALSE),""))))</f>
        <v/>
      </c>
      <c r="U42" s="80"/>
      <c r="V42" s="109" t="str">
        <f>IF(ISBLANK($A42),"",IF(ISBLANK($C42),"",IF(OR(ISBLANK($D42),ISTEXT($D42)),"",IF($D42&gt;=V$1,(BaseCost*V$1)+VLOOKUP($C42,Formulas!$F$11:$G$13,2,FALSE),""))))</f>
        <v/>
      </c>
      <c r="W42" s="80"/>
      <c r="X42" s="109" t="str">
        <f>IF(ISBLANK($A42),"",IF(ISBLANK($C42),"",IF(OR(ISBLANK($D42),ISTEXT($D42)),"",IF($D42&gt;=X$1,(BaseCost*X$1)+VLOOKUP($C42,Formulas!$F$11:$G$13,2,FALSE),""))))</f>
        <v/>
      </c>
      <c r="Y42" s="80"/>
      <c r="Z42" s="108"/>
      <c r="AA42" s="109" t="str">
        <f>IF(ISBLANK($A42),"",IF(ISBLANK($C42),"",IF(OR(ISBLANK($D42),ISTEXT($D42)),"",IF($D42&gt;=AA$1,(BaseCost*AA$1)+VLOOKUP($C42,Formulas!$F$11:$G$13,2,FALSE),""))))</f>
        <v/>
      </c>
      <c r="AB42" s="80"/>
      <c r="AC42" s="110">
        <f t="shared" si="1"/>
        <v>0</v>
      </c>
      <c r="AD42" s="80"/>
    </row>
    <row r="43" spans="1:30" ht="17.25" customHeight="1" x14ac:dyDescent="0.2">
      <c r="A43" s="108"/>
      <c r="B43" s="108"/>
      <c r="C43" s="107"/>
      <c r="D43" s="108"/>
      <c r="E43" s="108"/>
      <c r="F43" s="109" t="str">
        <f>IF(ISBLANK($A43),"",IF(ISBLANK($C43),"",IF(OR(ISBLANK($D43),ISTEXT($D43)),IF(D43="E O/S",3+VLOOKUP($C43,Formulas!$F$11:$G$13,2,FALSE),IF(D43="M O/S",6+VLOOKUP($C43,Formulas!$F$11:$G$13,2,FALSE),IF(D43="GM O/S",10+VLOOKUP($C43,Formulas!$F$11:$G$13,2,FALSE),IF(D43="TM O/S",15+VLOOKUP($C43,Formulas!$F$11:$G$13,2,FALSE),"")))),IF($D43&gt;=F$1,(BaseCost*F$1)+VLOOKUP($C43,Formulas!$F$11:$G$13,2,FALSE),""))))</f>
        <v/>
      </c>
      <c r="G43" s="80"/>
      <c r="H43" s="109" t="str">
        <f>IF(ISBLANK($A43),"",IF(ISBLANK($C43),"",IF(OR(ISBLANK($D43),ISTEXT($D43)),"",IF($D43&gt;=H$1,(BaseCost*H$1)+VLOOKUP($C43,Formulas!$F$11:$G$13,2,FALSE),""))))</f>
        <v/>
      </c>
      <c r="I43" s="80"/>
      <c r="J43" s="108"/>
      <c r="K43" s="109" t="str">
        <f>IF(ISBLANK($A43),"",IF(ISBLANK($C43),"",IF(OR(ISBLANK($D43),ISTEXT($D43)),"",IF($D43&gt;=K$1,(BaseCost*K$1)+VLOOKUP($C43,Formulas!$F$11:$G$13,2,FALSE),""))))</f>
        <v/>
      </c>
      <c r="L43" s="80"/>
      <c r="M43" s="109" t="str">
        <f>IF(ISBLANK($A43),"",IF(ISBLANK($C43),"",IF(OR(ISBLANK($D43),ISTEXT($D43)),"",IF($D43&gt;=M$1,(BaseCost*M$1)+VLOOKUP($C43,Formulas!$F$11:$G$13,2,FALSE),""))))</f>
        <v/>
      </c>
      <c r="N43" s="80"/>
      <c r="O43" s="109" t="str">
        <f>IF(ISBLANK($A43),"",IF(ISBLANK($C43),"",IF(OR(ISBLANK($D43),ISTEXT($D43)),"",IF($D43&gt;=O$1,(BaseCost*O$1)+VLOOKUP($C43,Formulas!$F$11:$G$13,2,FALSE),""))))</f>
        <v/>
      </c>
      <c r="P43" s="80"/>
      <c r="Q43" s="108"/>
      <c r="R43" s="109" t="str">
        <f>IF(ISBLANK($A43),"",IF(ISBLANK($C43),"",IF(OR(ISBLANK($D43),ISTEXT($D43)),"",IF($D43&gt;=R$1,(BaseCost*R$1)+VLOOKUP($C43,Formulas!$F$11:$G$13,2,FALSE),""))))</f>
        <v/>
      </c>
      <c r="S43" s="80"/>
      <c r="T43" s="109" t="str">
        <f>IF(ISBLANK($A43),"",IF(ISBLANK($C43),"",IF(OR(ISBLANK($D43),ISTEXT($D43)),"",IF($D43&gt;=T$1,(BaseCost*T$1)+VLOOKUP($C43,Formulas!$F$11:$G$13,2,FALSE),""))))</f>
        <v/>
      </c>
      <c r="U43" s="80"/>
      <c r="V43" s="109" t="str">
        <f>IF(ISBLANK($A43),"",IF(ISBLANK($C43),"",IF(OR(ISBLANK($D43),ISTEXT($D43)),"",IF($D43&gt;=V$1,(BaseCost*V$1)+VLOOKUP($C43,Formulas!$F$11:$G$13,2,FALSE),""))))</f>
        <v/>
      </c>
      <c r="W43" s="80"/>
      <c r="X43" s="109" t="str">
        <f>IF(ISBLANK($A43),"",IF(ISBLANK($C43),"",IF(OR(ISBLANK($D43),ISTEXT($D43)),"",IF($D43&gt;=X$1,(BaseCost*X$1)+VLOOKUP($C43,Formulas!$F$11:$G$13,2,FALSE),""))))</f>
        <v/>
      </c>
      <c r="Y43" s="80"/>
      <c r="Z43" s="108"/>
      <c r="AA43" s="109" t="str">
        <f>IF(ISBLANK($A43),"",IF(ISBLANK($C43),"",IF(OR(ISBLANK($D43),ISTEXT($D43)),"",IF($D43&gt;=AA$1,(BaseCost*AA$1)+VLOOKUP($C43,Formulas!$F$11:$G$13,2,FALSE),""))))</f>
        <v/>
      </c>
      <c r="AB43" s="80"/>
      <c r="AC43" s="110">
        <f t="shared" si="1"/>
        <v>0</v>
      </c>
      <c r="AD43" s="80"/>
    </row>
    <row r="44" spans="1:30" ht="17.25" customHeight="1" x14ac:dyDescent="0.2">
      <c r="A44" s="120"/>
      <c r="B44" s="108"/>
      <c r="C44" s="121"/>
      <c r="D44" s="108"/>
      <c r="E44" s="108"/>
      <c r="F44" s="109" t="str">
        <f>IF(ISBLANK($A44),"",IF(ISBLANK($C44),"",IF(OR(ISBLANK($D44),ISTEXT($D44)),IF(D44="E O/S",3+VLOOKUP($C44,Formulas!$F$11:$G$13,2,FALSE),IF(D44="M O/S",6+VLOOKUP($C44,Formulas!$F$11:$G$13,2,FALSE),IF(D44="GM O/S",10+VLOOKUP($C44,Formulas!$F$11:$G$13,2,FALSE),IF(D44="TM O/S",15+VLOOKUP($C44,Formulas!$F$11:$G$13,2,FALSE),"")))),IF($D44&gt;=F$1,(BaseCost*F$1)+VLOOKUP($C44,Formulas!$F$11:$G$13,2,FALSE),""))))</f>
        <v/>
      </c>
      <c r="G44" s="80"/>
      <c r="H44" s="109" t="str">
        <f>IF(ISBLANK($A44),"",IF(ISBLANK($C44),"",IF(OR(ISBLANK($D44),ISTEXT($D44)),"",IF($D44&gt;=H$1,(BaseCost*H$1)+VLOOKUP($C44,Formulas!$F$11:$G$13,2,FALSE),""))))</f>
        <v/>
      </c>
      <c r="I44" s="80"/>
      <c r="J44" s="108"/>
      <c r="K44" s="109" t="str">
        <f>IF(ISBLANK($A44),"",IF(ISBLANK($C44),"",IF(OR(ISBLANK($D44),ISTEXT($D44)),"",IF($D44&gt;=K$1,(BaseCost*K$1)+VLOOKUP($C44,Formulas!$F$11:$G$13,2,FALSE),""))))</f>
        <v/>
      </c>
      <c r="L44" s="80"/>
      <c r="M44" s="109" t="str">
        <f>IF(ISBLANK($A44),"",IF(ISBLANK($C44),"",IF(OR(ISBLANK($D44),ISTEXT($D44)),"",IF($D44&gt;=M$1,(BaseCost*M$1)+VLOOKUP($C44,Formulas!$F$11:$G$13,2,FALSE),""))))</f>
        <v/>
      </c>
      <c r="N44" s="80"/>
      <c r="O44" s="109" t="str">
        <f>IF(ISBLANK($A44),"",IF(ISBLANK($C44),"",IF(OR(ISBLANK($D44),ISTEXT($D44)),"",IF($D44&gt;=O$1,(BaseCost*O$1)+VLOOKUP($C44,Formulas!$F$11:$G$13,2,FALSE),""))))</f>
        <v/>
      </c>
      <c r="P44" s="80"/>
      <c r="Q44" s="108"/>
      <c r="R44" s="109" t="str">
        <f>IF(ISBLANK($A44),"",IF(ISBLANK($C44),"",IF(OR(ISBLANK($D44),ISTEXT($D44)),"",IF($D44&gt;=R$1,(BaseCost*R$1)+VLOOKUP($C44,Formulas!$F$11:$G$13,2,FALSE),""))))</f>
        <v/>
      </c>
      <c r="S44" s="80"/>
      <c r="T44" s="109" t="str">
        <f>IF(ISBLANK($A44),"",IF(ISBLANK($C44),"",IF(OR(ISBLANK($D44),ISTEXT($D44)),"",IF($D44&gt;=T$1,(BaseCost*T$1)+VLOOKUP($C44,Formulas!$F$11:$G$13,2,FALSE),""))))</f>
        <v/>
      </c>
      <c r="U44" s="80"/>
      <c r="V44" s="109" t="str">
        <f>IF(ISBLANK($A44),"",IF(ISBLANK($C44),"",IF(OR(ISBLANK($D44),ISTEXT($D44)),"",IF($D44&gt;=V$1,(BaseCost*V$1)+VLOOKUP($C44,Formulas!$F$11:$G$13,2,FALSE),""))))</f>
        <v/>
      </c>
      <c r="W44" s="80"/>
      <c r="X44" s="109" t="str">
        <f>IF(ISBLANK($A44),"",IF(ISBLANK($C44),"",IF(OR(ISBLANK($D44),ISTEXT($D44)),"",IF($D44&gt;=X$1,(BaseCost*X$1)+VLOOKUP($C44,Formulas!$F$11:$G$13,2,FALSE),""))))</f>
        <v/>
      </c>
      <c r="Y44" s="80"/>
      <c r="Z44" s="108"/>
      <c r="AA44" s="109" t="str">
        <f>IF(ISBLANK($A44),"",IF(ISBLANK($C44),"",IF(OR(ISBLANK($D44),ISTEXT($D44)),"",IF($D44&gt;=AA$1,(BaseCost*AA$1)+VLOOKUP($C44,Formulas!$F$11:$G$13,2,FALSE),""))))</f>
        <v/>
      </c>
      <c r="AB44" s="80"/>
      <c r="AC44" s="110">
        <f t="shared" si="1"/>
        <v>0</v>
      </c>
      <c r="AD44" s="80"/>
    </row>
    <row r="45" spans="1:30" ht="17.25" customHeight="1" x14ac:dyDescent="0.2">
      <c r="A45" s="108"/>
      <c r="B45" s="108"/>
      <c r="C45" s="107"/>
      <c r="D45" s="108"/>
      <c r="E45" s="108"/>
      <c r="F45" s="109" t="str">
        <f>IF(ISBLANK($A45),"",IF(ISBLANK($C45),"",IF(OR(ISBLANK($D45),ISTEXT($D45)),IF(D45="E O/S",3+VLOOKUP($C45,Formulas!$F$11:$G$13,2,FALSE),IF(D45="M O/S",6+VLOOKUP($C45,Formulas!$F$11:$G$13,2,FALSE),IF(D45="GM O/S",10+VLOOKUP($C45,Formulas!$F$11:$G$13,2,FALSE),IF(D45="TM O/S",15+VLOOKUP($C45,Formulas!$F$11:$G$13,2,FALSE),"")))),IF($D45&gt;=F$1,(BaseCost*F$1)+VLOOKUP($C45,Formulas!$F$11:$G$13,2,FALSE),""))))</f>
        <v/>
      </c>
      <c r="G45" s="80"/>
      <c r="H45" s="109" t="str">
        <f>IF(ISBLANK($A45),"",IF(ISBLANK($C45),"",IF(OR(ISBLANK($D45),ISTEXT($D45)),"",IF($D45&gt;=H$1,(BaseCost*H$1)+VLOOKUP($C45,Formulas!$F$11:$G$13,2,FALSE),""))))</f>
        <v/>
      </c>
      <c r="I45" s="80"/>
      <c r="J45" s="108"/>
      <c r="K45" s="109" t="str">
        <f>IF(ISBLANK($A45),"",IF(ISBLANK($C45),"",IF(OR(ISBLANK($D45),ISTEXT($D45)),"",IF($D45&gt;=K$1,(BaseCost*K$1)+VLOOKUP($C45,Formulas!$F$11:$G$13,2,FALSE),""))))</f>
        <v/>
      </c>
      <c r="L45" s="80"/>
      <c r="M45" s="109" t="str">
        <f>IF(ISBLANK($A45),"",IF(ISBLANK($C45),"",IF(OR(ISBLANK($D45),ISTEXT($D45)),"",IF($D45&gt;=M$1,(BaseCost*M$1)+VLOOKUP($C45,Formulas!$F$11:$G$13,2,FALSE),""))))</f>
        <v/>
      </c>
      <c r="N45" s="80"/>
      <c r="O45" s="109" t="str">
        <f>IF(ISBLANK($A45),"",IF(ISBLANK($C45),"",IF(OR(ISBLANK($D45),ISTEXT($D45)),"",IF($D45&gt;=O$1,(BaseCost*O$1)+VLOOKUP($C45,Formulas!$F$11:$G$13,2,FALSE),""))))</f>
        <v/>
      </c>
      <c r="P45" s="80"/>
      <c r="Q45" s="108"/>
      <c r="R45" s="109" t="str">
        <f>IF(ISBLANK($A45),"",IF(ISBLANK($C45),"",IF(OR(ISBLANK($D45),ISTEXT($D45)),"",IF($D45&gt;=R$1,(BaseCost*R$1)+VLOOKUP($C45,Formulas!$F$11:$G$13,2,FALSE),""))))</f>
        <v/>
      </c>
      <c r="S45" s="80"/>
      <c r="T45" s="109" t="str">
        <f>IF(ISBLANK($A45),"",IF(ISBLANK($C45),"",IF(OR(ISBLANK($D45),ISTEXT($D45)),"",IF($D45&gt;=T$1,(BaseCost*T$1)+VLOOKUP($C45,Formulas!$F$11:$G$13,2,FALSE),""))))</f>
        <v/>
      </c>
      <c r="U45" s="80"/>
      <c r="V45" s="109" t="str">
        <f>IF(ISBLANK($A45),"",IF(ISBLANK($C45),"",IF(OR(ISBLANK($D45),ISTEXT($D45)),"",IF($D45&gt;=V$1,(BaseCost*V$1)+VLOOKUP($C45,Formulas!$F$11:$G$13,2,FALSE),""))))</f>
        <v/>
      </c>
      <c r="W45" s="80"/>
      <c r="X45" s="109" t="str">
        <f>IF(ISBLANK($A45),"",IF(ISBLANK($C45),"",IF(OR(ISBLANK($D45),ISTEXT($D45)),"",IF($D45&gt;=X$1,(BaseCost*X$1)+VLOOKUP($C45,Formulas!$F$11:$G$13,2,FALSE),""))))</f>
        <v/>
      </c>
      <c r="Y45" s="80"/>
      <c r="Z45" s="108"/>
      <c r="AA45" s="109" t="str">
        <f>IF(ISBLANK($A45),"",IF(ISBLANK($C45),"",IF(OR(ISBLANK($D45),ISTEXT($D45)),"",IF($D45&gt;=AA$1,(BaseCost*AA$1)+VLOOKUP($C45,Formulas!$F$11:$G$13,2,FALSE),""))))</f>
        <v/>
      </c>
      <c r="AB45" s="80"/>
      <c r="AC45" s="110">
        <f t="shared" si="1"/>
        <v>0</v>
      </c>
      <c r="AD45" s="80"/>
    </row>
    <row r="46" spans="1:30" ht="17.25" customHeight="1" x14ac:dyDescent="0.2">
      <c r="A46" s="108"/>
      <c r="B46" s="108"/>
      <c r="C46" s="107"/>
      <c r="D46" s="108"/>
      <c r="E46" s="108"/>
      <c r="F46" s="109" t="str">
        <f>IF(ISBLANK($A46),"",IF(ISBLANK($C46),"",IF(OR(ISBLANK($D46),ISTEXT($D46)),IF(D46="E O/S",3+VLOOKUP($C46,Formulas!$F$11:$G$13,2,FALSE),IF(D46="M O/S",6+VLOOKUP($C46,Formulas!$F$11:$G$13,2,FALSE),IF(D46="GM O/S",10+VLOOKUP($C46,Formulas!$F$11:$G$13,2,FALSE),IF(D46="TM O/S",15+VLOOKUP($C46,Formulas!$F$11:$G$13,2,FALSE),"")))),IF($D46&gt;=F$1,(BaseCost*F$1)+VLOOKUP($C46,Formulas!$F$11:$G$13,2,FALSE),""))))</f>
        <v/>
      </c>
      <c r="G46" s="80"/>
      <c r="H46" s="109" t="str">
        <f>IF(ISBLANK($A46),"",IF(ISBLANK($C46),"",IF(OR(ISBLANK($D46),ISTEXT($D46)),"",IF($D46&gt;=H$1,(BaseCost*H$1)+VLOOKUP($C46,Formulas!$F$11:$G$13,2,FALSE),""))))</f>
        <v/>
      </c>
      <c r="I46" s="80"/>
      <c r="J46" s="108"/>
      <c r="K46" s="109" t="str">
        <f>IF(ISBLANK($A46),"",IF(ISBLANK($C46),"",IF(OR(ISBLANK($D46),ISTEXT($D46)),"",IF($D46&gt;=K$1,(BaseCost*K$1)+VLOOKUP($C46,Formulas!$F$11:$G$13,2,FALSE),""))))</f>
        <v/>
      </c>
      <c r="L46" s="80"/>
      <c r="M46" s="109" t="str">
        <f>IF(ISBLANK($A46),"",IF(ISBLANK($C46),"",IF(OR(ISBLANK($D46),ISTEXT($D46)),"",IF($D46&gt;=M$1,(BaseCost*M$1)+VLOOKUP($C46,Formulas!$F$11:$G$13,2,FALSE),""))))</f>
        <v/>
      </c>
      <c r="N46" s="80"/>
      <c r="O46" s="109" t="str">
        <f>IF(ISBLANK($A46),"",IF(ISBLANK($C46),"",IF(OR(ISBLANK($D46),ISTEXT($D46)),"",IF($D46&gt;=O$1,(BaseCost*O$1)+VLOOKUP($C46,Formulas!$F$11:$G$13,2,FALSE),""))))</f>
        <v/>
      </c>
      <c r="P46" s="80"/>
      <c r="Q46" s="108"/>
      <c r="R46" s="109" t="str">
        <f>IF(ISBLANK($A46),"",IF(ISBLANK($C46),"",IF(OR(ISBLANK($D46),ISTEXT($D46)),"",IF($D46&gt;=R$1,(BaseCost*R$1)+VLOOKUP($C46,Formulas!$F$11:$G$13,2,FALSE),""))))</f>
        <v/>
      </c>
      <c r="S46" s="80"/>
      <c r="T46" s="109" t="str">
        <f>IF(ISBLANK($A46),"",IF(ISBLANK($C46),"",IF(OR(ISBLANK($D46),ISTEXT($D46)),"",IF($D46&gt;=T$1,(BaseCost*T$1)+VLOOKUP($C46,Formulas!$F$11:$G$13,2,FALSE),""))))</f>
        <v/>
      </c>
      <c r="U46" s="80"/>
      <c r="V46" s="109" t="str">
        <f>IF(ISBLANK($A46),"",IF(ISBLANK($C46),"",IF(OR(ISBLANK($D46),ISTEXT($D46)),"",IF($D46&gt;=V$1,(BaseCost*V$1)+VLOOKUP($C46,Formulas!$F$11:$G$13,2,FALSE),""))))</f>
        <v/>
      </c>
      <c r="W46" s="80"/>
      <c r="X46" s="109" t="str">
        <f>IF(ISBLANK($A46),"",IF(ISBLANK($C46),"",IF(OR(ISBLANK($D46),ISTEXT($D46)),"",IF($D46&gt;=X$1,(BaseCost*X$1)+VLOOKUP($C46,Formulas!$F$11:$G$13,2,FALSE),""))))</f>
        <v/>
      </c>
      <c r="Y46" s="80"/>
      <c r="Z46" s="108"/>
      <c r="AA46" s="109" t="str">
        <f>IF(ISBLANK($A46),"",IF(ISBLANK($C46),"",IF(OR(ISBLANK($D46),ISTEXT($D46)),"",IF($D46&gt;=AA$1,(BaseCost*AA$1)+VLOOKUP($C46,Formulas!$F$11:$G$13,2,FALSE),""))))</f>
        <v/>
      </c>
      <c r="AB46" s="80"/>
      <c r="AC46" s="110">
        <f t="shared" si="1"/>
        <v>0</v>
      </c>
      <c r="AD46" s="80"/>
    </row>
    <row r="47" spans="1:30" ht="17.25" customHeight="1" x14ac:dyDescent="0.2">
      <c r="A47" s="108"/>
      <c r="B47" s="108"/>
      <c r="C47" s="107"/>
      <c r="D47" s="108"/>
      <c r="E47" s="108"/>
      <c r="F47" s="109" t="str">
        <f>IF(ISBLANK($A47),"",IF(ISBLANK($C47),"",IF(OR(ISBLANK($D47),ISTEXT($D47)),IF(D47="E O/S",3+VLOOKUP($C47,Formulas!$F$11:$G$13,2,FALSE),IF(D47="M O/S",6+VLOOKUP($C47,Formulas!$F$11:$G$13,2,FALSE),IF(D47="GM O/S",10+VLOOKUP($C47,Formulas!$F$11:$G$13,2,FALSE),IF(D47="TM O/S",15+VLOOKUP($C47,Formulas!$F$11:$G$13,2,FALSE),"")))),IF($D47&gt;=F$1,(BaseCost*F$1)+VLOOKUP($C47,Formulas!$F$11:$G$13,2,FALSE),""))))</f>
        <v/>
      </c>
      <c r="G47" s="80"/>
      <c r="H47" s="109" t="str">
        <f>IF(ISBLANK($A47),"",IF(ISBLANK($C47),"",IF(OR(ISBLANK($D47),ISTEXT($D47)),"",IF($D47&gt;=H$1,(BaseCost*H$1)+VLOOKUP($C47,Formulas!$F$11:$G$13,2,FALSE),""))))</f>
        <v/>
      </c>
      <c r="I47" s="80"/>
      <c r="J47" s="108"/>
      <c r="K47" s="109" t="str">
        <f>IF(ISBLANK($A47),"",IF(ISBLANK($C47),"",IF(OR(ISBLANK($D47),ISTEXT($D47)),"",IF($D47&gt;=K$1,(BaseCost*K$1)+VLOOKUP($C47,Formulas!$F$11:$G$13,2,FALSE),""))))</f>
        <v/>
      </c>
      <c r="L47" s="80"/>
      <c r="M47" s="109" t="str">
        <f>IF(ISBLANK($A47),"",IF(ISBLANK($C47),"",IF(OR(ISBLANK($D47),ISTEXT($D47)),"",IF($D47&gt;=M$1,(BaseCost*M$1)+VLOOKUP($C47,Formulas!$F$11:$G$13,2,FALSE),""))))</f>
        <v/>
      </c>
      <c r="N47" s="80"/>
      <c r="O47" s="109" t="str">
        <f>IF(ISBLANK($A47),"",IF(ISBLANK($C47),"",IF(OR(ISBLANK($D47),ISTEXT($D47)),"",IF($D47&gt;=O$1,(BaseCost*O$1)+VLOOKUP($C47,Formulas!$F$11:$G$13,2,FALSE),""))))</f>
        <v/>
      </c>
      <c r="P47" s="80"/>
      <c r="Q47" s="108"/>
      <c r="R47" s="109" t="str">
        <f>IF(ISBLANK($A47),"",IF(ISBLANK($C47),"",IF(OR(ISBLANK($D47),ISTEXT($D47)),"",IF($D47&gt;=R$1,(BaseCost*R$1)+VLOOKUP($C47,Formulas!$F$11:$G$13,2,FALSE),""))))</f>
        <v/>
      </c>
      <c r="S47" s="80"/>
      <c r="T47" s="109" t="str">
        <f>IF(ISBLANK($A47),"",IF(ISBLANK($C47),"",IF(OR(ISBLANK($D47),ISTEXT($D47)),"",IF($D47&gt;=T$1,(BaseCost*T$1)+VLOOKUP($C47,Formulas!$F$11:$G$13,2,FALSE),""))))</f>
        <v/>
      </c>
      <c r="U47" s="80"/>
      <c r="V47" s="109" t="str">
        <f>IF(ISBLANK($A47),"",IF(ISBLANK($C47),"",IF(OR(ISBLANK($D47),ISTEXT($D47)),"",IF($D47&gt;=V$1,(BaseCost*V$1)+VLOOKUP($C47,Formulas!$F$11:$G$13,2,FALSE),""))))</f>
        <v/>
      </c>
      <c r="W47" s="80"/>
      <c r="X47" s="109" t="str">
        <f>IF(ISBLANK($A47),"",IF(ISBLANK($C47),"",IF(OR(ISBLANK($D47),ISTEXT($D47)),"",IF($D47&gt;=X$1,(BaseCost*X$1)+VLOOKUP($C47,Formulas!$F$11:$G$13,2,FALSE),""))))</f>
        <v/>
      </c>
      <c r="Y47" s="80"/>
      <c r="Z47" s="108"/>
      <c r="AA47" s="109" t="str">
        <f>IF(ISBLANK($A47),"",IF(ISBLANK($C47),"",IF(OR(ISBLANK($D47),ISTEXT($D47)),"",IF($D47&gt;=AA$1,(BaseCost*AA$1)+VLOOKUP($C47,Formulas!$F$11:$G$13,2,FALSE),""))))</f>
        <v/>
      </c>
      <c r="AB47" s="80"/>
      <c r="AC47" s="110">
        <f t="shared" si="1"/>
        <v>0</v>
      </c>
      <c r="AD47" s="80"/>
    </row>
    <row r="48" spans="1:30" ht="17.25" customHeight="1" x14ac:dyDescent="0.2">
      <c r="A48" s="108"/>
      <c r="B48" s="108"/>
      <c r="C48" s="107"/>
      <c r="D48" s="108"/>
      <c r="E48" s="108"/>
      <c r="F48" s="109" t="str">
        <f>IF(ISBLANK($A48),"",IF(ISBLANK($C48),"",IF(OR(ISBLANK($D48),ISTEXT($D48)),IF(D48="E O/S",3+VLOOKUP($C48,Formulas!$F$11:$G$13,2,FALSE),IF(D48="M O/S",6+VLOOKUP($C48,Formulas!$F$11:$G$13,2,FALSE),IF(D48="GM O/S",10+VLOOKUP($C48,Formulas!$F$11:$G$13,2,FALSE),IF(D48="TM O/S",15+VLOOKUP($C48,Formulas!$F$11:$G$13,2,FALSE),"")))),IF($D48&gt;=F$1,(BaseCost*F$1)+VLOOKUP($C48,Formulas!$F$11:$G$13,2,FALSE),""))))</f>
        <v/>
      </c>
      <c r="G48" s="80"/>
      <c r="H48" s="109" t="str">
        <f>IF(ISBLANK($A48),"",IF(ISBLANK($C48),"",IF(OR(ISBLANK($D48),ISTEXT($D48)),"",IF($D48&gt;=H$1,(BaseCost*H$1)+VLOOKUP($C48,Formulas!$F$11:$G$13,2,FALSE),""))))</f>
        <v/>
      </c>
      <c r="I48" s="80"/>
      <c r="J48" s="108"/>
      <c r="K48" s="109" t="str">
        <f>IF(ISBLANK($A48),"",IF(ISBLANK($C48),"",IF(OR(ISBLANK($D48),ISTEXT($D48)),"",IF($D48&gt;=K$1,(BaseCost*K$1)+VLOOKUP($C48,Formulas!$F$11:$G$13,2,FALSE),""))))</f>
        <v/>
      </c>
      <c r="L48" s="80"/>
      <c r="M48" s="109" t="str">
        <f>IF(ISBLANK($A48),"",IF(ISBLANK($C48),"",IF(OR(ISBLANK($D48),ISTEXT($D48)),"",IF($D48&gt;=M$1,(BaseCost*M$1)+VLOOKUP($C48,Formulas!$F$11:$G$13,2,FALSE),""))))</f>
        <v/>
      </c>
      <c r="N48" s="80"/>
      <c r="O48" s="109" t="str">
        <f>IF(ISBLANK($A48),"",IF(ISBLANK($C48),"",IF(OR(ISBLANK($D48),ISTEXT($D48)),"",IF($D48&gt;=O$1,(BaseCost*O$1)+VLOOKUP($C48,Formulas!$F$11:$G$13,2,FALSE),""))))</f>
        <v/>
      </c>
      <c r="P48" s="80"/>
      <c r="Q48" s="108"/>
      <c r="R48" s="109" t="str">
        <f>IF(ISBLANK($A48),"",IF(ISBLANK($C48),"",IF(OR(ISBLANK($D48),ISTEXT($D48)),"",IF($D48&gt;=R$1,(BaseCost*R$1)+VLOOKUP($C48,Formulas!$F$11:$G$13,2,FALSE),""))))</f>
        <v/>
      </c>
      <c r="S48" s="80"/>
      <c r="T48" s="109" t="str">
        <f>IF(ISBLANK($A48),"",IF(ISBLANK($C48),"",IF(OR(ISBLANK($D48),ISTEXT($D48)),"",IF($D48&gt;=T$1,(BaseCost*T$1)+VLOOKUP($C48,Formulas!$F$11:$G$13,2,FALSE),""))))</f>
        <v/>
      </c>
      <c r="U48" s="80"/>
      <c r="V48" s="109" t="str">
        <f>IF(ISBLANK($A48),"",IF(ISBLANK($C48),"",IF(OR(ISBLANK($D48),ISTEXT($D48)),"",IF($D48&gt;=V$1,(BaseCost*V$1)+VLOOKUP($C48,Formulas!$F$11:$G$13,2,FALSE),""))))</f>
        <v/>
      </c>
      <c r="W48" s="80"/>
      <c r="X48" s="109" t="str">
        <f>IF(ISBLANK($A48),"",IF(ISBLANK($C48),"",IF(OR(ISBLANK($D48),ISTEXT($D48)),"",IF($D48&gt;=X$1,(BaseCost*X$1)+VLOOKUP($C48,Formulas!$F$11:$G$13,2,FALSE),""))))</f>
        <v/>
      </c>
      <c r="Y48" s="80"/>
      <c r="Z48" s="108"/>
      <c r="AA48" s="109" t="str">
        <f>IF(ISBLANK($A48),"",IF(ISBLANK($C48),"",IF(OR(ISBLANK($D48),ISTEXT($D48)),"",IF($D48&gt;=AA$1,(BaseCost*AA$1)+VLOOKUP($C48,Formulas!$F$11:$G$13,2,FALSE),""))))</f>
        <v/>
      </c>
      <c r="AB48" s="80"/>
      <c r="AC48" s="110">
        <f t="shared" si="1"/>
        <v>0</v>
      </c>
      <c r="AD48" s="80"/>
    </row>
    <row r="49" spans="1:30" ht="17.25" customHeight="1" x14ac:dyDescent="0.2">
      <c r="A49" s="108"/>
      <c r="B49" s="108"/>
      <c r="C49" s="107"/>
      <c r="D49" s="108"/>
      <c r="E49" s="108"/>
      <c r="F49" s="109" t="str">
        <f>IF(ISBLANK($A49),"",IF(ISBLANK($C49),"",IF(OR(ISBLANK($D49),ISTEXT($D49)),IF(D49="E O/S",3+VLOOKUP($C49,Formulas!$F$11:$G$13,2,FALSE),IF(D49="M O/S",6+VLOOKUP($C49,Formulas!$F$11:$G$13,2,FALSE),IF(D49="GM O/S",10+VLOOKUP($C49,Formulas!$F$11:$G$13,2,FALSE),IF(D49="TM O/S",15+VLOOKUP($C49,Formulas!$F$11:$G$13,2,FALSE),"")))),IF($D49&gt;=F$1,(BaseCost*F$1)+VLOOKUP($C49,Formulas!$F$11:$G$13,2,FALSE),""))))</f>
        <v/>
      </c>
      <c r="G49" s="80"/>
      <c r="H49" s="109" t="str">
        <f>IF(ISBLANK($A49),"",IF(ISBLANK($C49),"",IF(OR(ISBLANK($D49),ISTEXT($D49)),"",IF($D49&gt;=H$1,(BaseCost*H$1)+VLOOKUP($C49,Formulas!$F$11:$G$13,2,FALSE),""))))</f>
        <v/>
      </c>
      <c r="I49" s="80"/>
      <c r="J49" s="108"/>
      <c r="K49" s="109" t="str">
        <f>IF(ISBLANK($A49),"",IF(ISBLANK($C49),"",IF(OR(ISBLANK($D49),ISTEXT($D49)),"",IF($D49&gt;=K$1,(BaseCost*K$1)+VLOOKUP($C49,Formulas!$F$11:$G$13,2,FALSE),""))))</f>
        <v/>
      </c>
      <c r="L49" s="80"/>
      <c r="M49" s="109" t="str">
        <f>IF(ISBLANK($A49),"",IF(ISBLANK($C49),"",IF(OR(ISBLANK($D49),ISTEXT($D49)),"",IF($D49&gt;=M$1,(BaseCost*M$1)+VLOOKUP($C49,Formulas!$F$11:$G$13,2,FALSE),""))))</f>
        <v/>
      </c>
      <c r="N49" s="80"/>
      <c r="O49" s="109" t="str">
        <f>IF(ISBLANK($A49),"",IF(ISBLANK($C49),"",IF(OR(ISBLANK($D49),ISTEXT($D49)),"",IF($D49&gt;=O$1,(BaseCost*O$1)+VLOOKUP($C49,Formulas!$F$11:$G$13,2,FALSE),""))))</f>
        <v/>
      </c>
      <c r="P49" s="80"/>
      <c r="Q49" s="108"/>
      <c r="R49" s="109" t="str">
        <f>IF(ISBLANK($A49),"",IF(ISBLANK($C49),"",IF(OR(ISBLANK($D49),ISTEXT($D49)),"",IF($D49&gt;=R$1,(BaseCost*R$1)+VLOOKUP($C49,Formulas!$F$11:$G$13,2,FALSE),""))))</f>
        <v/>
      </c>
      <c r="S49" s="80"/>
      <c r="T49" s="109" t="str">
        <f>IF(ISBLANK($A49),"",IF(ISBLANK($C49),"",IF(OR(ISBLANK($D49),ISTEXT($D49)),"",IF($D49&gt;=T$1,(BaseCost*T$1)+VLOOKUP($C49,Formulas!$F$11:$G$13,2,FALSE),""))))</f>
        <v/>
      </c>
      <c r="U49" s="80"/>
      <c r="V49" s="109" t="str">
        <f>IF(ISBLANK($A49),"",IF(ISBLANK($C49),"",IF(OR(ISBLANK($D49),ISTEXT($D49)),"",IF($D49&gt;=V$1,(BaseCost*V$1)+VLOOKUP($C49,Formulas!$F$11:$G$13,2,FALSE),""))))</f>
        <v/>
      </c>
      <c r="W49" s="80"/>
      <c r="X49" s="109" t="str">
        <f>IF(ISBLANK($A49),"",IF(ISBLANK($C49),"",IF(OR(ISBLANK($D49),ISTEXT($D49)),"",IF($D49&gt;=X$1,(BaseCost*X$1)+VLOOKUP($C49,Formulas!$F$11:$G$13,2,FALSE),""))))</f>
        <v/>
      </c>
      <c r="Y49" s="80"/>
      <c r="Z49" s="108"/>
      <c r="AA49" s="109" t="str">
        <f>IF(ISBLANK($A49),"",IF(ISBLANK($C49),"",IF(OR(ISBLANK($D49),ISTEXT($D49)),"",IF($D49&gt;=AA$1,(BaseCost*AA$1)+VLOOKUP($C49,Formulas!$F$11:$G$13,2,FALSE),""))))</f>
        <v/>
      </c>
      <c r="AB49" s="80"/>
      <c r="AC49" s="110">
        <f t="shared" si="1"/>
        <v>0</v>
      </c>
      <c r="AD49" s="80"/>
    </row>
    <row r="50" spans="1:30" ht="17.25" customHeight="1" x14ac:dyDescent="0.2">
      <c r="A50" s="108"/>
      <c r="B50" s="108"/>
      <c r="C50" s="107"/>
      <c r="D50" s="108"/>
      <c r="E50" s="108"/>
      <c r="F50" s="109" t="str">
        <f>IF(ISBLANK($A50),"",IF(ISBLANK($C50),"",IF(OR(ISBLANK($D50),ISTEXT($D50)),IF(D50="E O/S",3+VLOOKUP($C50,Formulas!$F$11:$G$13,2,FALSE),IF(D50="M O/S",6+VLOOKUP($C50,Formulas!$F$11:$G$13,2,FALSE),IF(D50="GM O/S",10+VLOOKUP($C50,Formulas!$F$11:$G$13,2,FALSE),IF(D50="TM O/S",15+VLOOKUP($C50,Formulas!$F$11:$G$13,2,FALSE),"")))),IF($D50&gt;=F$1,(BaseCost*F$1)+VLOOKUP($C50,Formulas!$F$11:$G$13,2,FALSE),""))))</f>
        <v/>
      </c>
      <c r="G50" s="80"/>
      <c r="H50" s="109" t="str">
        <f>IF(ISBLANK($A50),"",IF(ISBLANK($C50),"",IF(OR(ISBLANK($D50),ISTEXT($D50)),"",IF($D50&gt;=H$1,(BaseCost*H$1)+VLOOKUP($C50,Formulas!$F$11:$G$13,2,FALSE),""))))</f>
        <v/>
      </c>
      <c r="I50" s="80"/>
      <c r="J50" s="108"/>
      <c r="K50" s="109" t="str">
        <f>IF(ISBLANK($A50),"",IF(ISBLANK($C50),"",IF(OR(ISBLANK($D50),ISTEXT($D50)),"",IF($D50&gt;=K$1,(BaseCost*K$1)+VLOOKUP($C50,Formulas!$F$11:$G$13,2,FALSE),""))))</f>
        <v/>
      </c>
      <c r="L50" s="80"/>
      <c r="M50" s="109" t="str">
        <f>IF(ISBLANK($A50),"",IF(ISBLANK($C50),"",IF(OR(ISBLANK($D50),ISTEXT($D50)),"",IF($D50&gt;=M$1,(BaseCost*M$1)+VLOOKUP($C50,Formulas!$F$11:$G$13,2,FALSE),""))))</f>
        <v/>
      </c>
      <c r="N50" s="80"/>
      <c r="O50" s="109" t="str">
        <f>IF(ISBLANK($A50),"",IF(ISBLANK($C50),"",IF(OR(ISBLANK($D50),ISTEXT($D50)),"",IF($D50&gt;=O$1,(BaseCost*O$1)+VLOOKUP($C50,Formulas!$F$11:$G$13,2,FALSE),""))))</f>
        <v/>
      </c>
      <c r="P50" s="80"/>
      <c r="Q50" s="108"/>
      <c r="R50" s="109" t="str">
        <f>IF(ISBLANK($A50),"",IF(ISBLANK($C50),"",IF(OR(ISBLANK($D50),ISTEXT($D50)),"",IF($D50&gt;=R$1,(BaseCost*R$1)+VLOOKUP($C50,Formulas!$F$11:$G$13,2,FALSE),""))))</f>
        <v/>
      </c>
      <c r="S50" s="80"/>
      <c r="T50" s="109" t="str">
        <f>IF(ISBLANK($A50),"",IF(ISBLANK($C50),"",IF(OR(ISBLANK($D50),ISTEXT($D50)),"",IF($D50&gt;=T$1,(BaseCost*T$1)+VLOOKUP($C50,Formulas!$F$11:$G$13,2,FALSE),""))))</f>
        <v/>
      </c>
      <c r="U50" s="80"/>
      <c r="V50" s="109" t="str">
        <f>IF(ISBLANK($A50),"",IF(ISBLANK($C50),"",IF(OR(ISBLANK($D50),ISTEXT($D50)),"",IF($D50&gt;=V$1,(BaseCost*V$1)+VLOOKUP($C50,Formulas!$F$11:$G$13,2,FALSE),""))))</f>
        <v/>
      </c>
      <c r="W50" s="80"/>
      <c r="X50" s="109" t="str">
        <f>IF(ISBLANK($A50),"",IF(ISBLANK($C50),"",IF(OR(ISBLANK($D50),ISTEXT($D50)),"",IF($D50&gt;=X$1,(BaseCost*X$1)+VLOOKUP($C50,Formulas!$F$11:$G$13,2,FALSE),""))))</f>
        <v/>
      </c>
      <c r="Y50" s="80"/>
      <c r="Z50" s="108"/>
      <c r="AA50" s="109" t="str">
        <f>IF(ISBLANK($A50),"",IF(ISBLANK($C50),"",IF(OR(ISBLANK($D50),ISTEXT($D50)),"",IF($D50&gt;=AA$1,(BaseCost*AA$1)+VLOOKUP($C50,Formulas!$F$11:$G$13,2,FALSE),""))))</f>
        <v/>
      </c>
      <c r="AB50" s="80"/>
      <c r="AC50" s="110">
        <f t="shared" si="1"/>
        <v>0</v>
      </c>
      <c r="AD50" s="80"/>
    </row>
    <row r="51" spans="1:30" ht="17.25" customHeight="1" x14ac:dyDescent="0.2">
      <c r="A51" s="108"/>
      <c r="B51" s="108"/>
      <c r="C51" s="107"/>
      <c r="D51" s="108"/>
      <c r="E51" s="108"/>
      <c r="F51" s="109" t="str">
        <f>IF(ISBLANK($A51),"",IF(ISBLANK($C51),"",IF(OR(ISBLANK($D51),ISTEXT($D51)),IF(D51="E O/S",3+VLOOKUP($C51,Formulas!$F$11:$G$13,2,FALSE),IF(D51="M O/S",6+VLOOKUP($C51,Formulas!$F$11:$G$13,2,FALSE),IF(D51="GM O/S",10+VLOOKUP($C51,Formulas!$F$11:$G$13,2,FALSE),IF(D51="TM O/S",15+VLOOKUP($C51,Formulas!$F$11:$G$13,2,FALSE),"")))),IF($D51&gt;=F$1,(BaseCost*F$1)+VLOOKUP($C51,Formulas!$F$11:$G$13,2,FALSE),""))))</f>
        <v/>
      </c>
      <c r="G51" s="80"/>
      <c r="H51" s="109" t="str">
        <f>IF(ISBLANK($A51),"",IF(ISBLANK($C51),"",IF(OR(ISBLANK($D51),ISTEXT($D51)),"",IF($D51&gt;=H$1,(BaseCost*H$1)+VLOOKUP($C51,Formulas!$F$11:$G$13,2,FALSE),""))))</f>
        <v/>
      </c>
      <c r="I51" s="80"/>
      <c r="J51" s="108"/>
      <c r="K51" s="109" t="str">
        <f>IF(ISBLANK($A51),"",IF(ISBLANK($C51),"",IF(OR(ISBLANK($D51),ISTEXT($D51)),"",IF($D51&gt;=K$1,(BaseCost*K$1)+VLOOKUP($C51,Formulas!$F$11:$G$13,2,FALSE),""))))</f>
        <v/>
      </c>
      <c r="L51" s="80"/>
      <c r="M51" s="109" t="str">
        <f>IF(ISBLANK($A51),"",IF(ISBLANK($C51),"",IF(OR(ISBLANK($D51),ISTEXT($D51)),"",IF($D51&gt;=M$1,(BaseCost*M$1)+VLOOKUP($C51,Formulas!$F$11:$G$13,2,FALSE),""))))</f>
        <v/>
      </c>
      <c r="N51" s="80"/>
      <c r="O51" s="109" t="str">
        <f>IF(ISBLANK($A51),"",IF(ISBLANK($C51),"",IF(OR(ISBLANK($D51),ISTEXT($D51)),"",IF($D51&gt;=O$1,(BaseCost*O$1)+VLOOKUP($C51,Formulas!$F$11:$G$13,2,FALSE),""))))</f>
        <v/>
      </c>
      <c r="P51" s="80"/>
      <c r="Q51" s="108"/>
      <c r="R51" s="109" t="str">
        <f>IF(ISBLANK($A51),"",IF(ISBLANK($C51),"",IF(OR(ISBLANK($D51),ISTEXT($D51)),"",IF($D51&gt;=R$1,(BaseCost*R$1)+VLOOKUP($C51,Formulas!$F$11:$G$13,2,FALSE),""))))</f>
        <v/>
      </c>
      <c r="S51" s="80"/>
      <c r="T51" s="109" t="str">
        <f>IF(ISBLANK($A51),"",IF(ISBLANK($C51),"",IF(OR(ISBLANK($D51),ISTEXT($D51)),"",IF($D51&gt;=T$1,(BaseCost*T$1)+VLOOKUP($C51,Formulas!$F$11:$G$13,2,FALSE),""))))</f>
        <v/>
      </c>
      <c r="U51" s="80"/>
      <c r="V51" s="109" t="str">
        <f>IF(ISBLANK($A51),"",IF(ISBLANK($C51),"",IF(OR(ISBLANK($D51),ISTEXT($D51)),"",IF($D51&gt;=V$1,(BaseCost*V$1)+VLOOKUP($C51,Formulas!$F$11:$G$13,2,FALSE),""))))</f>
        <v/>
      </c>
      <c r="W51" s="80"/>
      <c r="X51" s="109" t="str">
        <f>IF(ISBLANK($A51),"",IF(ISBLANK($C51),"",IF(OR(ISBLANK($D51),ISTEXT($D51)),"",IF($D51&gt;=X$1,(BaseCost*X$1)+VLOOKUP($C51,Formulas!$F$11:$G$13,2,FALSE),""))))</f>
        <v/>
      </c>
      <c r="Y51" s="80"/>
      <c r="Z51" s="108"/>
      <c r="AA51" s="109" t="str">
        <f>IF(ISBLANK($A51),"",IF(ISBLANK($C51),"",IF(OR(ISBLANK($D51),ISTEXT($D51)),"",IF($D51&gt;=AA$1,(BaseCost*AA$1)+VLOOKUP($C51,Formulas!$F$11:$G$13,2,FALSE),""))))</f>
        <v/>
      </c>
      <c r="AB51" s="80"/>
      <c r="AC51" s="110">
        <f t="shared" si="1"/>
        <v>0</v>
      </c>
      <c r="AD51" s="80"/>
    </row>
    <row r="52" spans="1:30" ht="17.25" customHeight="1" x14ac:dyDescent="0.2">
      <c r="A52" s="108"/>
      <c r="B52" s="108"/>
      <c r="C52" s="107"/>
      <c r="D52" s="108"/>
      <c r="E52" s="108"/>
      <c r="F52" s="109" t="str">
        <f>IF(ISBLANK($A52),"",IF(ISBLANK($C52),"",IF(OR(ISBLANK($D52),ISTEXT($D52)),IF(D52="E O/S",3+VLOOKUP($C52,Formulas!$F$11:$G$13,2,FALSE),IF(D52="M O/S",6+VLOOKUP($C52,Formulas!$F$11:$G$13,2,FALSE),IF(D52="GM O/S",10+VLOOKUP($C52,Formulas!$F$11:$G$13,2,FALSE),IF(D52="TM O/S",15+VLOOKUP($C52,Formulas!$F$11:$G$13,2,FALSE),"")))),IF($D52&gt;=F$1,(BaseCost*F$1)+VLOOKUP($C52,Formulas!$F$11:$G$13,2,FALSE),""))))</f>
        <v/>
      </c>
      <c r="G52" s="80"/>
      <c r="H52" s="109" t="str">
        <f>IF(ISBLANK($A52),"",IF(ISBLANK($C52),"",IF(OR(ISBLANK($D52),ISTEXT($D52)),"",IF($D52&gt;=H$1,(BaseCost*H$1)+VLOOKUP($C52,Formulas!$F$11:$G$13,2,FALSE),""))))</f>
        <v/>
      </c>
      <c r="I52" s="80"/>
      <c r="J52" s="108"/>
      <c r="K52" s="109" t="str">
        <f>IF(ISBLANK($A52),"",IF(ISBLANK($C52),"",IF(OR(ISBLANK($D52),ISTEXT($D52)),"",IF($D52&gt;=K$1,(BaseCost*K$1)+VLOOKUP($C52,Formulas!$F$11:$G$13,2,FALSE),""))))</f>
        <v/>
      </c>
      <c r="L52" s="80"/>
      <c r="M52" s="109" t="str">
        <f>IF(ISBLANK($A52),"",IF(ISBLANK($C52),"",IF(OR(ISBLANK($D52),ISTEXT($D52)),"",IF($D52&gt;=M$1,(BaseCost*M$1)+VLOOKUP($C52,Formulas!$F$11:$G$13,2,FALSE),""))))</f>
        <v/>
      </c>
      <c r="N52" s="80"/>
      <c r="O52" s="109" t="str">
        <f>IF(ISBLANK($A52),"",IF(ISBLANK($C52),"",IF(OR(ISBLANK($D52),ISTEXT($D52)),"",IF($D52&gt;=O$1,(BaseCost*O$1)+VLOOKUP($C52,Formulas!$F$11:$G$13,2,FALSE),""))))</f>
        <v/>
      </c>
      <c r="P52" s="80"/>
      <c r="Q52" s="108"/>
      <c r="R52" s="109" t="str">
        <f>IF(ISBLANK($A52),"",IF(ISBLANK($C52),"",IF(OR(ISBLANK($D52),ISTEXT($D52)),"",IF($D52&gt;=R$1,(BaseCost*R$1)+VLOOKUP($C52,Formulas!$F$11:$G$13,2,FALSE),""))))</f>
        <v/>
      </c>
      <c r="S52" s="80"/>
      <c r="T52" s="109" t="str">
        <f>IF(ISBLANK($A52),"",IF(ISBLANK($C52),"",IF(OR(ISBLANK($D52),ISTEXT($D52)),"",IF($D52&gt;=T$1,(BaseCost*T$1)+VLOOKUP($C52,Formulas!$F$11:$G$13,2,FALSE),""))))</f>
        <v/>
      </c>
      <c r="U52" s="80"/>
      <c r="V52" s="109" t="str">
        <f>IF(ISBLANK($A52),"",IF(ISBLANK($C52),"",IF(OR(ISBLANK($D52),ISTEXT($D52)),"",IF($D52&gt;=V$1,(BaseCost*V$1)+VLOOKUP($C52,Formulas!$F$11:$G$13,2,FALSE),""))))</f>
        <v/>
      </c>
      <c r="W52" s="80"/>
      <c r="X52" s="109" t="str">
        <f>IF(ISBLANK($A52),"",IF(ISBLANK($C52),"",IF(OR(ISBLANK($D52),ISTEXT($D52)),"",IF($D52&gt;=X$1,(BaseCost*X$1)+VLOOKUP($C52,Formulas!$F$11:$G$13,2,FALSE),""))))</f>
        <v/>
      </c>
      <c r="Y52" s="80"/>
      <c r="Z52" s="108"/>
      <c r="AA52" s="109" t="str">
        <f>IF(ISBLANK($A52),"",IF(ISBLANK($C52),"",IF(OR(ISBLANK($D52),ISTEXT($D52)),"",IF($D52&gt;=AA$1,(BaseCost*AA$1)+VLOOKUP($C52,Formulas!$F$11:$G$13,2,FALSE),""))))</f>
        <v/>
      </c>
      <c r="AB52" s="80"/>
      <c r="AC52" s="110">
        <f t="shared" si="1"/>
        <v>0</v>
      </c>
      <c r="AD52" s="80"/>
    </row>
    <row r="53" spans="1:30" ht="17.25" customHeight="1" x14ac:dyDescent="0.2">
      <c r="A53" s="108"/>
      <c r="B53" s="108"/>
      <c r="C53" s="107"/>
      <c r="D53" s="108"/>
      <c r="E53" s="108"/>
      <c r="F53" s="109" t="str">
        <f>IF(ISBLANK($A53),"",IF(ISBLANK($C53),"",IF(OR(ISBLANK($D53),ISTEXT($D53)),IF(D53="E O/S",3+VLOOKUP($C53,Formulas!$F$11:$G$13,2,FALSE),IF(D53="M O/S",6+VLOOKUP($C53,Formulas!$F$11:$G$13,2,FALSE),IF(D53="GM O/S",10+VLOOKUP($C53,Formulas!$F$11:$G$13,2,FALSE),IF(D53="TM O/S",15+VLOOKUP($C53,Formulas!$F$11:$G$13,2,FALSE),"")))),IF($D53&gt;=F$1,(BaseCost*F$1)+VLOOKUP($C53,Formulas!$F$11:$G$13,2,FALSE),""))))</f>
        <v/>
      </c>
      <c r="G53" s="80"/>
      <c r="H53" s="109" t="str">
        <f>IF(ISBLANK($A53),"",IF(ISBLANK($C53),"",IF(OR(ISBLANK($D53),ISTEXT($D53)),"",IF($D53&gt;=H$1,(BaseCost*H$1)+VLOOKUP($C53,Formulas!$F$11:$G$13,2,FALSE),""))))</f>
        <v/>
      </c>
      <c r="I53" s="80"/>
      <c r="J53" s="108"/>
      <c r="K53" s="109" t="str">
        <f>IF(ISBLANK($A53),"",IF(ISBLANK($C53),"",IF(OR(ISBLANK($D53),ISTEXT($D53)),"",IF($D53&gt;=K$1,(BaseCost*K$1)+VLOOKUP($C53,Formulas!$F$11:$G$13,2,FALSE),""))))</f>
        <v/>
      </c>
      <c r="L53" s="80"/>
      <c r="M53" s="109" t="str">
        <f>IF(ISBLANK($A53),"",IF(ISBLANK($C53),"",IF(OR(ISBLANK($D53),ISTEXT($D53)),"",IF($D53&gt;=M$1,(BaseCost*M$1)+VLOOKUP($C53,Formulas!$F$11:$G$13,2,FALSE),""))))</f>
        <v/>
      </c>
      <c r="N53" s="80"/>
      <c r="O53" s="109" t="str">
        <f>IF(ISBLANK($A53),"",IF(ISBLANK($C53),"",IF(OR(ISBLANK($D53),ISTEXT($D53)),"",IF($D53&gt;=O$1,(BaseCost*O$1)+VLOOKUP($C53,Formulas!$F$11:$G$13,2,FALSE),""))))</f>
        <v/>
      </c>
      <c r="P53" s="80"/>
      <c r="Q53" s="108"/>
      <c r="R53" s="109" t="str">
        <f>IF(ISBLANK($A53),"",IF(ISBLANK($C53),"",IF(OR(ISBLANK($D53),ISTEXT($D53)),"",IF($D53&gt;=R$1,(BaseCost*R$1)+VLOOKUP($C53,Formulas!$F$11:$G$13,2,FALSE),""))))</f>
        <v/>
      </c>
      <c r="S53" s="80"/>
      <c r="T53" s="109" t="str">
        <f>IF(ISBLANK($A53),"",IF(ISBLANK($C53),"",IF(OR(ISBLANK($D53),ISTEXT($D53)),"",IF($D53&gt;=T$1,(BaseCost*T$1)+VLOOKUP($C53,Formulas!$F$11:$G$13,2,FALSE),""))))</f>
        <v/>
      </c>
      <c r="U53" s="80"/>
      <c r="V53" s="109" t="str">
        <f>IF(ISBLANK($A53),"",IF(ISBLANK($C53),"",IF(OR(ISBLANK($D53),ISTEXT($D53)),"",IF($D53&gt;=V$1,(BaseCost*V$1)+VLOOKUP($C53,Formulas!$F$11:$G$13,2,FALSE),""))))</f>
        <v/>
      </c>
      <c r="W53" s="80"/>
      <c r="X53" s="109" t="str">
        <f>IF(ISBLANK($A53),"",IF(ISBLANK($C53),"",IF(OR(ISBLANK($D53),ISTEXT($D53)),"",IF($D53&gt;=X$1,(BaseCost*X$1)+VLOOKUP($C53,Formulas!$F$11:$G$13,2,FALSE),""))))</f>
        <v/>
      </c>
      <c r="Y53" s="80"/>
      <c r="Z53" s="108"/>
      <c r="AA53" s="109" t="str">
        <f>IF(ISBLANK($A53),"",IF(ISBLANK($C53),"",IF(OR(ISBLANK($D53),ISTEXT($D53)),"",IF($D53&gt;=AA$1,(BaseCost*AA$1)+VLOOKUP($C53,Formulas!$F$11:$G$13,2,FALSE),""))))</f>
        <v/>
      </c>
      <c r="AB53" s="80"/>
      <c r="AC53" s="110">
        <f t="shared" si="1"/>
        <v>0</v>
      </c>
      <c r="AD53" s="80"/>
    </row>
    <row r="54" spans="1:30" ht="17.25" customHeight="1" x14ac:dyDescent="0.2">
      <c r="A54" s="108"/>
      <c r="B54" s="108"/>
      <c r="C54" s="107"/>
      <c r="D54" s="108"/>
      <c r="E54" s="108"/>
      <c r="F54" s="109" t="str">
        <f>IF(ISBLANK($A54),"",IF(ISBLANK($C54),"",IF(OR(ISBLANK($D54),ISTEXT($D54)),IF(D54="E O/S",3+VLOOKUP($C54,Formulas!$F$11:$G$13,2,FALSE),IF(D54="M O/S",6+VLOOKUP($C54,Formulas!$F$11:$G$13,2,FALSE),IF(D54="GM O/S",10+VLOOKUP($C54,Formulas!$F$11:$G$13,2,FALSE),IF(D54="TM O/S",15+VLOOKUP($C54,Formulas!$F$11:$G$13,2,FALSE),"")))),IF($D54&gt;=F$1,(BaseCost*F$1)+VLOOKUP($C54,Formulas!$F$11:$G$13,2,FALSE),""))))</f>
        <v/>
      </c>
      <c r="G54" s="80"/>
      <c r="H54" s="109" t="str">
        <f>IF(ISBLANK($A54),"",IF(ISBLANK($C54),"",IF(OR(ISBLANK($D54),ISTEXT($D54)),"",IF($D54&gt;=H$1,(BaseCost*H$1)+VLOOKUP($C54,Formulas!$F$11:$G$13,2,FALSE),""))))</f>
        <v/>
      </c>
      <c r="I54" s="80"/>
      <c r="J54" s="108"/>
      <c r="K54" s="109" t="str">
        <f>IF(ISBLANK($A54),"",IF(ISBLANK($C54),"",IF(OR(ISBLANK($D54),ISTEXT($D54)),"",IF($D54&gt;=K$1,(BaseCost*K$1)+VLOOKUP($C54,Formulas!$F$11:$G$13,2,FALSE),""))))</f>
        <v/>
      </c>
      <c r="L54" s="80"/>
      <c r="M54" s="109" t="str">
        <f>IF(ISBLANK($A54),"",IF(ISBLANK($C54),"",IF(OR(ISBLANK($D54),ISTEXT($D54)),"",IF($D54&gt;=M$1,(BaseCost*M$1)+VLOOKUP($C54,Formulas!$F$11:$G$13,2,FALSE),""))))</f>
        <v/>
      </c>
      <c r="N54" s="80"/>
      <c r="O54" s="109" t="str">
        <f>IF(ISBLANK($A54),"",IF(ISBLANK($C54),"",IF(OR(ISBLANK($D54),ISTEXT($D54)),"",IF($D54&gt;=O$1,(BaseCost*O$1)+VLOOKUP($C54,Formulas!$F$11:$G$13,2,FALSE),""))))</f>
        <v/>
      </c>
      <c r="P54" s="80"/>
      <c r="Q54" s="108"/>
      <c r="R54" s="109" t="str">
        <f>IF(ISBLANK($A54),"",IF(ISBLANK($C54),"",IF(OR(ISBLANK($D54),ISTEXT($D54)),"",IF($D54&gt;=R$1,(BaseCost*R$1)+VLOOKUP($C54,Formulas!$F$11:$G$13,2,FALSE),""))))</f>
        <v/>
      </c>
      <c r="S54" s="80"/>
      <c r="T54" s="109" t="str">
        <f>IF(ISBLANK($A54),"",IF(ISBLANK($C54),"",IF(OR(ISBLANK($D54),ISTEXT($D54)),"",IF($D54&gt;=T$1,(BaseCost*T$1)+VLOOKUP($C54,Formulas!$F$11:$G$13,2,FALSE),""))))</f>
        <v/>
      </c>
      <c r="U54" s="80"/>
      <c r="V54" s="109" t="str">
        <f>IF(ISBLANK($A54),"",IF(ISBLANK($C54),"",IF(OR(ISBLANK($D54),ISTEXT($D54)),"",IF($D54&gt;=V$1,(BaseCost*V$1)+VLOOKUP($C54,Formulas!$F$11:$G$13,2,FALSE),""))))</f>
        <v/>
      </c>
      <c r="W54" s="80"/>
      <c r="X54" s="109" t="str">
        <f>IF(ISBLANK($A54),"",IF(ISBLANK($C54),"",IF(OR(ISBLANK($D54),ISTEXT($D54)),"",IF($D54&gt;=X$1,(BaseCost*X$1)+VLOOKUP($C54,Formulas!$F$11:$G$13,2,FALSE),""))))</f>
        <v/>
      </c>
      <c r="Y54" s="80"/>
      <c r="Z54" s="108"/>
      <c r="AA54" s="109" t="str">
        <f>IF(ISBLANK($A54),"",IF(ISBLANK($C54),"",IF(OR(ISBLANK($D54),ISTEXT($D54)),"",IF($D54&gt;=AA$1,(BaseCost*AA$1)+VLOOKUP($C54,Formulas!$F$11:$G$13,2,FALSE),""))))</f>
        <v/>
      </c>
      <c r="AB54" s="80"/>
      <c r="AC54" s="110">
        <f t="shared" si="1"/>
        <v>0</v>
      </c>
      <c r="AD54" s="80"/>
    </row>
    <row r="55" spans="1:30" ht="17.25" customHeight="1" x14ac:dyDescent="0.2">
      <c r="A55" s="108"/>
      <c r="B55" s="108"/>
      <c r="C55" s="107"/>
      <c r="D55" s="108"/>
      <c r="E55" s="108"/>
      <c r="F55" s="109" t="str">
        <f>IF(ISBLANK($A55),"",IF(ISBLANK($C55),"",IF(OR(ISBLANK($D55),ISTEXT($D55)),IF(D55="E O/S",3+VLOOKUP($C55,Formulas!$F$11:$G$13,2,FALSE),IF(D55="M O/S",6+VLOOKUP($C55,Formulas!$F$11:$G$13,2,FALSE),IF(D55="GM O/S",10+VLOOKUP($C55,Formulas!$F$11:$G$13,2,FALSE),IF(D55="TM O/S",15+VLOOKUP($C55,Formulas!$F$11:$G$13,2,FALSE),"")))),IF($D55&gt;=F$1,(BaseCost*F$1)+VLOOKUP($C55,Formulas!$F$11:$G$13,2,FALSE),""))))</f>
        <v/>
      </c>
      <c r="G55" s="80"/>
      <c r="H55" s="109" t="str">
        <f>IF(ISBLANK($A55),"",IF(ISBLANK($C55),"",IF(OR(ISBLANK($D55),ISTEXT($D55)),"",IF($D55&gt;=H$1,(BaseCost*H$1)+VLOOKUP($C55,Formulas!$F$11:$G$13,2,FALSE),""))))</f>
        <v/>
      </c>
      <c r="I55" s="80"/>
      <c r="J55" s="108"/>
      <c r="K55" s="109" t="str">
        <f>IF(ISBLANK($A55),"",IF(ISBLANK($C55),"",IF(OR(ISBLANK($D55),ISTEXT($D55)),"",IF($D55&gt;=K$1,(BaseCost*K$1)+VLOOKUP($C55,Formulas!$F$11:$G$13,2,FALSE),""))))</f>
        <v/>
      </c>
      <c r="L55" s="80"/>
      <c r="M55" s="109" t="str">
        <f>IF(ISBLANK($A55),"",IF(ISBLANK($C55),"",IF(OR(ISBLANK($D55),ISTEXT($D55)),"",IF($D55&gt;=M$1,(BaseCost*M$1)+VLOOKUP($C55,Formulas!$F$11:$G$13,2,FALSE),""))))</f>
        <v/>
      </c>
      <c r="N55" s="80"/>
      <c r="O55" s="109" t="str">
        <f>IF(ISBLANK($A55),"",IF(ISBLANK($C55),"",IF(OR(ISBLANK($D55),ISTEXT($D55)),"",IF($D55&gt;=O$1,(BaseCost*O$1)+VLOOKUP($C55,Formulas!$F$11:$G$13,2,FALSE),""))))</f>
        <v/>
      </c>
      <c r="P55" s="80"/>
      <c r="Q55" s="108"/>
      <c r="R55" s="109" t="str">
        <f>IF(ISBLANK($A55),"",IF(ISBLANK($C55),"",IF(OR(ISBLANK($D55),ISTEXT($D55)),"",IF($D55&gt;=R$1,(BaseCost*R$1)+VLOOKUP($C55,Formulas!$F$11:$G$13,2,FALSE),""))))</f>
        <v/>
      </c>
      <c r="S55" s="80"/>
      <c r="T55" s="109" t="str">
        <f>IF(ISBLANK($A55),"",IF(ISBLANK($C55),"",IF(OR(ISBLANK($D55),ISTEXT($D55)),"",IF($D55&gt;=T$1,(BaseCost*T$1)+VLOOKUP($C55,Formulas!$F$11:$G$13,2,FALSE),""))))</f>
        <v/>
      </c>
      <c r="U55" s="80"/>
      <c r="V55" s="109" t="str">
        <f>IF(ISBLANK($A55),"",IF(ISBLANK($C55),"",IF(OR(ISBLANK($D55),ISTEXT($D55)),"",IF($D55&gt;=V$1,(BaseCost*V$1)+VLOOKUP($C55,Formulas!$F$11:$G$13,2,FALSE),""))))</f>
        <v/>
      </c>
      <c r="W55" s="80"/>
      <c r="X55" s="109" t="str">
        <f>IF(ISBLANK($A55),"",IF(ISBLANK($C55),"",IF(OR(ISBLANK($D55),ISTEXT($D55)),"",IF($D55&gt;=X$1,(BaseCost*X$1)+VLOOKUP($C55,Formulas!$F$11:$G$13,2,FALSE),""))))</f>
        <v/>
      </c>
      <c r="Y55" s="80"/>
      <c r="Z55" s="108"/>
      <c r="AA55" s="109" t="str">
        <f>IF(ISBLANK($A55),"",IF(ISBLANK($C55),"",IF(OR(ISBLANK($D55),ISTEXT($D55)),"",IF($D55&gt;=AA$1,(BaseCost*AA$1)+VLOOKUP($C55,Formulas!$F$11:$G$13,2,FALSE),""))))</f>
        <v/>
      </c>
      <c r="AB55" s="80"/>
      <c r="AC55" s="110">
        <f t="shared" si="1"/>
        <v>0</v>
      </c>
      <c r="AD55" s="80"/>
    </row>
    <row r="56" spans="1:30" ht="17.25" customHeight="1" x14ac:dyDescent="0.2">
      <c r="A56" s="108"/>
      <c r="B56" s="108"/>
      <c r="C56" s="107"/>
      <c r="D56" s="108"/>
      <c r="E56" s="108"/>
      <c r="F56" s="109" t="str">
        <f>IF(ISBLANK($A56),"",IF(ISBLANK($C56),"",IF(OR(ISBLANK($D56),ISTEXT($D56)),IF(D56="E O/S",3+VLOOKUP($C56,Formulas!$F$11:$G$13,2,FALSE),IF(D56="M O/S",6+VLOOKUP($C56,Formulas!$F$11:$G$13,2,FALSE),IF(D56="GM O/S",10+VLOOKUP($C56,Formulas!$F$11:$G$13,2,FALSE),IF(D56="TM O/S",15+VLOOKUP($C56,Formulas!$F$11:$G$13,2,FALSE),"")))),IF($D56&gt;=F$1,(BaseCost*F$1)+VLOOKUP($C56,Formulas!$F$11:$G$13,2,FALSE),""))))</f>
        <v/>
      </c>
      <c r="G56" s="80"/>
      <c r="H56" s="109" t="str">
        <f>IF(ISBLANK($A56),"",IF(ISBLANK($C56),"",IF(OR(ISBLANK($D56),ISTEXT($D56)),"",IF($D56&gt;=H$1,(BaseCost*H$1)+VLOOKUP($C56,Formulas!$F$11:$G$13,2,FALSE),""))))</f>
        <v/>
      </c>
      <c r="I56" s="80"/>
      <c r="J56" s="108"/>
      <c r="K56" s="109" t="str">
        <f>IF(ISBLANK($A56),"",IF(ISBLANK($C56),"",IF(OR(ISBLANK($D56),ISTEXT($D56)),"",IF($D56&gt;=K$1,(BaseCost*K$1)+VLOOKUP($C56,Formulas!$F$11:$G$13,2,FALSE),""))))</f>
        <v/>
      </c>
      <c r="L56" s="80"/>
      <c r="M56" s="109" t="str">
        <f>IF(ISBLANK($A56),"",IF(ISBLANK($C56),"",IF(OR(ISBLANK($D56),ISTEXT($D56)),"",IF($D56&gt;=M$1,(BaseCost*M$1)+VLOOKUP($C56,Formulas!$F$11:$G$13,2,FALSE),""))))</f>
        <v/>
      </c>
      <c r="N56" s="80"/>
      <c r="O56" s="109" t="str">
        <f>IF(ISBLANK($A56),"",IF(ISBLANK($C56),"",IF(OR(ISBLANK($D56),ISTEXT($D56)),"",IF($D56&gt;=O$1,(BaseCost*O$1)+VLOOKUP($C56,Formulas!$F$11:$G$13,2,FALSE),""))))</f>
        <v/>
      </c>
      <c r="P56" s="80"/>
      <c r="Q56" s="108"/>
      <c r="R56" s="109" t="str">
        <f>IF(ISBLANK($A56),"",IF(ISBLANK($C56),"",IF(OR(ISBLANK($D56),ISTEXT($D56)),"",IF($D56&gt;=R$1,(BaseCost*R$1)+VLOOKUP($C56,Formulas!$F$11:$G$13,2,FALSE),""))))</f>
        <v/>
      </c>
      <c r="S56" s="80"/>
      <c r="T56" s="109" t="str">
        <f>IF(ISBLANK($A56),"",IF(ISBLANK($C56),"",IF(OR(ISBLANK($D56),ISTEXT($D56)),"",IF($D56&gt;=T$1,(BaseCost*T$1)+VLOOKUP($C56,Formulas!$F$11:$G$13,2,FALSE),""))))</f>
        <v/>
      </c>
      <c r="U56" s="80"/>
      <c r="V56" s="109" t="str">
        <f>IF(ISBLANK($A56),"",IF(ISBLANK($C56),"",IF(OR(ISBLANK($D56),ISTEXT($D56)),"",IF($D56&gt;=V$1,(BaseCost*V$1)+VLOOKUP($C56,Formulas!$F$11:$G$13,2,FALSE),""))))</f>
        <v/>
      </c>
      <c r="W56" s="80"/>
      <c r="X56" s="109" t="str">
        <f>IF(ISBLANK($A56),"",IF(ISBLANK($C56),"",IF(OR(ISBLANK($D56),ISTEXT($D56)),"",IF($D56&gt;=X$1,(BaseCost*X$1)+VLOOKUP($C56,Formulas!$F$11:$G$13,2,FALSE),""))))</f>
        <v/>
      </c>
      <c r="Y56" s="80"/>
      <c r="Z56" s="108"/>
      <c r="AA56" s="109" t="str">
        <f>IF(ISBLANK($A56),"",IF(ISBLANK($C56),"",IF(OR(ISBLANK($D56),ISTEXT($D56)),"",IF($D56&gt;=AA$1,(BaseCost*AA$1)+VLOOKUP($C56,Formulas!$F$11:$G$13,2,FALSE),""))))</f>
        <v/>
      </c>
      <c r="AB56" s="80"/>
      <c r="AC56" s="110">
        <f t="shared" si="1"/>
        <v>0</v>
      </c>
      <c r="AD56" s="80"/>
    </row>
    <row r="57" spans="1:30" ht="17.25" customHeight="1" x14ac:dyDescent="0.2">
      <c r="A57" s="108"/>
      <c r="B57" s="108"/>
      <c r="C57" s="107"/>
      <c r="D57" s="108"/>
      <c r="E57" s="108"/>
      <c r="F57" s="109" t="str">
        <f>IF(ISBLANK($A57),"",IF(ISBLANK($C57),"",IF(OR(ISBLANK($D57),ISTEXT($D57)),IF(D57="E O/S",3+VLOOKUP($C57,Formulas!$F$11:$G$13,2,FALSE),IF(D57="M O/S",6+VLOOKUP($C57,Formulas!$F$11:$G$13,2,FALSE),IF(D57="GM O/S",10+VLOOKUP($C57,Formulas!$F$11:$G$13,2,FALSE),IF(D57="TM O/S",15+VLOOKUP($C57,Formulas!$F$11:$G$13,2,FALSE),"")))),IF($D57&gt;=F$1,(BaseCost*F$1)+VLOOKUP($C57,Formulas!$F$11:$G$13,2,FALSE),""))))</f>
        <v/>
      </c>
      <c r="G57" s="80"/>
      <c r="H57" s="109" t="str">
        <f>IF(ISBLANK($A57),"",IF(ISBLANK($C57),"",IF(OR(ISBLANK($D57),ISTEXT($D57)),"",IF($D57&gt;=H$1,(BaseCost*H$1)+VLOOKUP($C57,Formulas!$F$11:$G$13,2,FALSE),""))))</f>
        <v/>
      </c>
      <c r="I57" s="80"/>
      <c r="J57" s="108"/>
      <c r="K57" s="109" t="str">
        <f>IF(ISBLANK($A57),"",IF(ISBLANK($C57),"",IF(OR(ISBLANK($D57),ISTEXT($D57)),"",IF($D57&gt;=K$1,(BaseCost*K$1)+VLOOKUP($C57,Formulas!$F$11:$G$13,2,FALSE),""))))</f>
        <v/>
      </c>
      <c r="L57" s="80"/>
      <c r="M57" s="109" t="str">
        <f>IF(ISBLANK($A57),"",IF(ISBLANK($C57),"",IF(OR(ISBLANK($D57),ISTEXT($D57)),"",IF($D57&gt;=M$1,(BaseCost*M$1)+VLOOKUP($C57,Formulas!$F$11:$G$13,2,FALSE),""))))</f>
        <v/>
      </c>
      <c r="N57" s="80"/>
      <c r="O57" s="109" t="str">
        <f>IF(ISBLANK($A57),"",IF(ISBLANK($C57),"",IF(OR(ISBLANK($D57),ISTEXT($D57)),"",IF($D57&gt;=O$1,(BaseCost*O$1)+VLOOKUP($C57,Formulas!$F$11:$G$13,2,FALSE),""))))</f>
        <v/>
      </c>
      <c r="P57" s="80"/>
      <c r="Q57" s="108"/>
      <c r="R57" s="109" t="str">
        <f>IF(ISBLANK($A57),"",IF(ISBLANK($C57),"",IF(OR(ISBLANK($D57),ISTEXT($D57)),"",IF($D57&gt;=R$1,(BaseCost*R$1)+VLOOKUP($C57,Formulas!$F$11:$G$13,2,FALSE),""))))</f>
        <v/>
      </c>
      <c r="S57" s="80"/>
      <c r="T57" s="109" t="str">
        <f>IF(ISBLANK($A57),"",IF(ISBLANK($C57),"",IF(OR(ISBLANK($D57),ISTEXT($D57)),"",IF($D57&gt;=T$1,(BaseCost*T$1)+VLOOKUP($C57,Formulas!$F$11:$G$13,2,FALSE),""))))</f>
        <v/>
      </c>
      <c r="U57" s="80"/>
      <c r="V57" s="109" t="str">
        <f>IF(ISBLANK($A57),"",IF(ISBLANK($C57),"",IF(OR(ISBLANK($D57),ISTEXT($D57)),"",IF($D57&gt;=V$1,(BaseCost*V$1)+VLOOKUP($C57,Formulas!$F$11:$G$13,2,FALSE),""))))</f>
        <v/>
      </c>
      <c r="W57" s="80"/>
      <c r="X57" s="109" t="str">
        <f>IF(ISBLANK($A57),"",IF(ISBLANK($C57),"",IF(OR(ISBLANK($D57),ISTEXT($D57)),"",IF($D57&gt;=X$1,(BaseCost*X$1)+VLOOKUP($C57,Formulas!$F$11:$G$13,2,FALSE),""))))</f>
        <v/>
      </c>
      <c r="Y57" s="80"/>
      <c r="Z57" s="108"/>
      <c r="AA57" s="109" t="str">
        <f>IF(ISBLANK($A57),"",IF(ISBLANK($C57),"",IF(OR(ISBLANK($D57),ISTEXT($D57)),"",IF($D57&gt;=AA$1,(BaseCost*AA$1)+VLOOKUP($C57,Formulas!$F$11:$G$13,2,FALSE),""))))</f>
        <v/>
      </c>
      <c r="AB57" s="80"/>
      <c r="AC57" s="110">
        <f t="shared" si="1"/>
        <v>0</v>
      </c>
      <c r="AD57" s="80"/>
    </row>
    <row r="58" spans="1:30" ht="17.25" customHeight="1" x14ac:dyDescent="0.2">
      <c r="A58" s="108"/>
      <c r="B58" s="108"/>
      <c r="C58" s="107"/>
      <c r="D58" s="108"/>
      <c r="E58" s="108"/>
      <c r="F58" s="109" t="str">
        <f>IF(ISBLANK($A58),"",IF(ISBLANK($C58),"",IF(OR(ISBLANK($D58),ISTEXT($D58)),IF(D58="E O/S",3+VLOOKUP($C58,Formulas!$F$11:$G$13,2,FALSE),IF(D58="M O/S",6+VLOOKUP($C58,Formulas!$F$11:$G$13,2,FALSE),IF(D58="GM O/S",10+VLOOKUP($C58,Formulas!$F$11:$G$13,2,FALSE),IF(D58="TM O/S",15+VLOOKUP($C58,Formulas!$F$11:$G$13,2,FALSE),"")))),IF($D58&gt;=F$1,(BaseCost*F$1)+VLOOKUP($C58,Formulas!$F$11:$G$13,2,FALSE),""))))</f>
        <v/>
      </c>
      <c r="G58" s="80"/>
      <c r="H58" s="109" t="str">
        <f>IF(ISBLANK($A58),"",IF(ISBLANK($C58),"",IF(OR(ISBLANK($D58),ISTEXT($D58)),"",IF($D58&gt;=H$1,(BaseCost*H$1)+VLOOKUP($C58,Formulas!$F$11:$G$13,2,FALSE),""))))</f>
        <v/>
      </c>
      <c r="I58" s="80"/>
      <c r="J58" s="108"/>
      <c r="K58" s="109" t="str">
        <f>IF(ISBLANK($A58),"",IF(ISBLANK($C58),"",IF(OR(ISBLANK($D58),ISTEXT($D58)),"",IF($D58&gt;=K$1,(BaseCost*K$1)+VLOOKUP($C58,Formulas!$F$11:$G$13,2,FALSE),""))))</f>
        <v/>
      </c>
      <c r="L58" s="80"/>
      <c r="M58" s="109" t="str">
        <f>IF(ISBLANK($A58),"",IF(ISBLANK($C58),"",IF(OR(ISBLANK($D58),ISTEXT($D58)),"",IF($D58&gt;=M$1,(BaseCost*M$1)+VLOOKUP($C58,Formulas!$F$11:$G$13,2,FALSE),""))))</f>
        <v/>
      </c>
      <c r="N58" s="80"/>
      <c r="O58" s="109" t="str">
        <f>IF(ISBLANK($A58),"",IF(ISBLANK($C58),"",IF(OR(ISBLANK($D58),ISTEXT($D58)),"",IF($D58&gt;=O$1,(BaseCost*O$1)+VLOOKUP($C58,Formulas!$F$11:$G$13,2,FALSE),""))))</f>
        <v/>
      </c>
      <c r="P58" s="80"/>
      <c r="Q58" s="108"/>
      <c r="R58" s="109" t="str">
        <f>IF(ISBLANK($A58),"",IF(ISBLANK($C58),"",IF(OR(ISBLANK($D58),ISTEXT($D58)),"",IF($D58&gt;=R$1,(BaseCost*R$1)+VLOOKUP($C58,Formulas!$F$11:$G$13,2,FALSE),""))))</f>
        <v/>
      </c>
      <c r="S58" s="80"/>
      <c r="T58" s="109" t="str">
        <f>IF(ISBLANK($A58),"",IF(ISBLANK($C58),"",IF(OR(ISBLANK($D58),ISTEXT($D58)),"",IF($D58&gt;=T$1,(BaseCost*T$1)+VLOOKUP($C58,Formulas!$F$11:$G$13,2,FALSE),""))))</f>
        <v/>
      </c>
      <c r="U58" s="80"/>
      <c r="V58" s="109" t="str">
        <f>IF(ISBLANK($A58),"",IF(ISBLANK($C58),"",IF(OR(ISBLANK($D58),ISTEXT($D58)),"",IF($D58&gt;=V$1,(BaseCost*V$1)+VLOOKUP($C58,Formulas!$F$11:$G$13,2,FALSE),""))))</f>
        <v/>
      </c>
      <c r="W58" s="80"/>
      <c r="X58" s="109" t="str">
        <f>IF(ISBLANK($A58),"",IF(ISBLANK($C58),"",IF(OR(ISBLANK($D58),ISTEXT($D58)),"",IF($D58&gt;=X$1,(BaseCost*X$1)+VLOOKUP($C58,Formulas!$F$11:$G$13,2,FALSE),""))))</f>
        <v/>
      </c>
      <c r="Y58" s="80"/>
      <c r="Z58" s="108"/>
      <c r="AA58" s="109" t="str">
        <f>IF(ISBLANK($A58),"",IF(ISBLANK($C58),"",IF(OR(ISBLANK($D58),ISTEXT($D58)),"",IF($D58&gt;=AA$1,(BaseCost*AA$1)+VLOOKUP($C58,Formulas!$F$11:$G$13,2,FALSE),""))))</f>
        <v/>
      </c>
      <c r="AB58" s="80"/>
      <c r="AC58" s="110">
        <f t="shared" si="1"/>
        <v>0</v>
      </c>
      <c r="AD58" s="80"/>
    </row>
    <row r="59" spans="1:30" ht="17.25" customHeight="1" x14ac:dyDescent="0.2">
      <c r="A59" s="100" t="s">
        <v>88</v>
      </c>
      <c r="B59" s="101" t="s">
        <v>6</v>
      </c>
      <c r="C59" s="102" t="s">
        <v>9</v>
      </c>
      <c r="D59" s="102" t="s">
        <v>10</v>
      </c>
      <c r="E59" s="104" t="s">
        <v>14</v>
      </c>
      <c r="F59" s="80"/>
      <c r="G59" s="80"/>
      <c r="H59" s="80"/>
      <c r="I59" s="80"/>
      <c r="J59" s="104" t="s">
        <v>109</v>
      </c>
      <c r="K59" s="80"/>
      <c r="L59" s="80"/>
      <c r="M59" s="80"/>
      <c r="N59" s="80"/>
      <c r="O59" s="80"/>
      <c r="P59" s="80"/>
      <c r="Q59" s="80"/>
      <c r="R59" s="104">
        <v>11</v>
      </c>
      <c r="S59" s="80"/>
      <c r="T59" s="104">
        <v>12</v>
      </c>
      <c r="U59" s="80"/>
      <c r="V59" s="104">
        <v>13</v>
      </c>
      <c r="W59" s="80"/>
      <c r="X59" s="104">
        <v>14</v>
      </c>
      <c r="Y59" s="80"/>
      <c r="Z59" s="103"/>
      <c r="AA59" s="104">
        <v>15</v>
      </c>
      <c r="AB59" s="80"/>
      <c r="AC59" s="105"/>
      <c r="AD59" s="80"/>
    </row>
    <row r="60" spans="1:30" ht="17.25" customHeight="1" x14ac:dyDescent="0.2">
      <c r="A60" s="170"/>
      <c r="B60" s="114"/>
      <c r="C60" s="121"/>
      <c r="D60" s="114"/>
      <c r="E60" s="115"/>
      <c r="F60" s="80"/>
      <c r="G60" s="80"/>
      <c r="H60" s="80"/>
      <c r="I60" s="80"/>
      <c r="J60" s="115"/>
      <c r="K60" s="80"/>
      <c r="L60" s="80"/>
      <c r="M60" s="80"/>
      <c r="N60" s="80"/>
      <c r="O60" s="80"/>
      <c r="P60" s="80"/>
      <c r="Q60" s="80"/>
      <c r="R60" s="109" t="str">
        <f>IF(ISBLANK($A60),"",IF(ISBLANK($C60),"",IF(OR(ISBLANK($D60),ISTEXT($D60)),"",IF($D60&gt;=R$59,(BaseCost*R$59)+VLOOKUP($C60,Formulas!$F$11:$G$13,2,FALSE),""))))</f>
        <v/>
      </c>
      <c r="S60" s="80"/>
      <c r="T60" s="109" t="str">
        <f>IF(ISBLANK($A60),"",IF(ISBLANK($C60),"",IF(OR(ISBLANK($D60),ISTEXT($D60)),"",IF($D60&gt;=T$59,(BaseCost*T$59)+VLOOKUP($C60,Formulas!$F$11:$G$13,2,FALSE),""))))</f>
        <v/>
      </c>
      <c r="U60" s="80"/>
      <c r="V60" s="109" t="str">
        <f>IF(ISBLANK($A60),"",IF(ISBLANK($C60),"",IF(OR(ISBLANK($D60),ISTEXT($D60)),"",IF($D60&gt;=V$59,(BaseCost*V$59)+VLOOKUP($C60,Formulas!$F$11:$G$13,2,FALSE),""))))</f>
        <v/>
      </c>
      <c r="W60" s="80"/>
      <c r="X60" s="109" t="str">
        <f>IF(ISBLANK($A60),"",IF(ISBLANK($C60),"",IF(OR(ISBLANK($D60),ISTEXT($D60)),"",IF($D60&gt;=X$59,(BaseCost*X$59)+VLOOKUP($C60,Formulas!$F$11:$G$13,2,FALSE),""))))</f>
        <v/>
      </c>
      <c r="Y60" s="80"/>
      <c r="Z60" s="114"/>
      <c r="AA60" s="109" t="str">
        <f>IF(ISBLANK($A60),"",IF(ISBLANK($C60),"",IF(OR(ISBLANK($D60),ISTEXT($D60)),"",IF($D60&gt;=AA$59,(BaseCost*AA$59)+VLOOKUP($C60,Formulas!$F$11:$G$13,2,FALSE),""))))</f>
        <v/>
      </c>
      <c r="AB60" s="80"/>
      <c r="AC60" s="116">
        <f>SUM(R60,T60,V60,X60,AA60)</f>
        <v>0</v>
      </c>
      <c r="AD60" s="80"/>
    </row>
    <row r="61" spans="1:30" ht="17.25" customHeight="1" x14ac:dyDescent="0.2"/>
    <row r="62" spans="1:30" ht="17.25" customHeight="1" x14ac:dyDescent="0.2">
      <c r="A62" s="100" t="s">
        <v>110</v>
      </c>
      <c r="B62" s="101" t="s">
        <v>6</v>
      </c>
      <c r="C62" s="102" t="s">
        <v>9</v>
      </c>
      <c r="D62" s="102" t="s">
        <v>10</v>
      </c>
      <c r="E62" s="103" t="s">
        <v>14</v>
      </c>
      <c r="F62" s="103" t="s">
        <v>111</v>
      </c>
      <c r="G62" s="117" t="s">
        <v>70</v>
      </c>
      <c r="H62" s="103" t="s">
        <v>111</v>
      </c>
      <c r="I62" s="117" t="s">
        <v>70</v>
      </c>
      <c r="J62" s="103" t="s">
        <v>14</v>
      </c>
      <c r="K62" s="103" t="s">
        <v>111</v>
      </c>
      <c r="L62" s="117" t="s">
        <v>70</v>
      </c>
      <c r="M62" s="103" t="s">
        <v>111</v>
      </c>
      <c r="N62" s="117" t="s">
        <v>70</v>
      </c>
      <c r="O62" s="103" t="s">
        <v>111</v>
      </c>
      <c r="P62" s="117" t="s">
        <v>70</v>
      </c>
      <c r="Q62" s="103" t="s">
        <v>14</v>
      </c>
      <c r="R62" s="103" t="s">
        <v>111</v>
      </c>
      <c r="S62" s="117" t="s">
        <v>70</v>
      </c>
      <c r="T62" s="103" t="s">
        <v>111</v>
      </c>
      <c r="U62" s="117" t="s">
        <v>70</v>
      </c>
      <c r="V62" s="103" t="s">
        <v>111</v>
      </c>
      <c r="W62" s="117" t="s">
        <v>70</v>
      </c>
      <c r="X62" s="103" t="s">
        <v>111</v>
      </c>
      <c r="Y62" s="117" t="s">
        <v>70</v>
      </c>
      <c r="Z62" s="103" t="s">
        <v>14</v>
      </c>
      <c r="AA62" s="103" t="s">
        <v>111</v>
      </c>
      <c r="AB62" s="117" t="s">
        <v>70</v>
      </c>
      <c r="AC62" s="118" t="s">
        <v>111</v>
      </c>
      <c r="AD62" s="118" t="s">
        <v>70</v>
      </c>
    </row>
    <row r="63" spans="1:30" ht="17.25" customHeight="1" x14ac:dyDescent="0.2">
      <c r="A63" s="120"/>
      <c r="B63" s="108"/>
      <c r="C63" s="121"/>
      <c r="D63" s="108"/>
      <c r="E63" s="108"/>
      <c r="F63" s="108" t="str">
        <f>IF(ISBLANK($A63),"",IF(ISBLANK($C63),"",IF(OR(ISBLANK($D63),ISTEXT($D63)),IF(D63="E O/S",3+VLOOKUP($C63,Formulas!$F$11:$G$13,2,FALSE),IF($D63="M O/S",6+VLOOKUP($C63,Formulas!$F$11:$G$13,2,FALSE),IF(D63="GM O/S",10+VLOOKUP($C63,Formulas!$F$11:$G$13,2,FALSE),IF(D63="TM O/S",15+VLOOKUP($C63,Formulas!$F$11:$G$13,2,FALSE),"")))),IF($D63&gt;=F$1,(BaseCost*F$1)+VLOOKUP($C63,Formulas!$F$11:$G$13,2,FALSE),""))))</f>
        <v/>
      </c>
      <c r="G63" s="108" t="str">
        <f>IF(ISBLANK($A63),"",IF(ISBLANK($C63),"",IF(OR(ISBLANK($D63),ISTEXT($D63)),IF(D63="E O/S",3+VLOOKUP($C63,Formulas!$F$11:$G$13,2,FALSE),IF($D63="M O/S",6+VLOOKUP($C63,Formulas!$F$11:$G$13,2,FALSE),IF(D63="GM O/S",10+VLOOKUP($C63,Formulas!$F$11:$G$13,2,FALSE),IF(D63="TM O/S",15+VLOOKUP($C63,Formulas!$F$11:$G$13,2,FALSE),"")))),IF($D63&gt;=F$1,(BaseCost*F$1)+VLOOKUP($C63,Formulas!$F$11:$G$13,2,FALSE),""))))</f>
        <v/>
      </c>
      <c r="H63" s="108" t="str">
        <f>IF(ISBLANK($A63),"",IF(ISBLANK($C63),"",IF(OR(ISBLANK($D63),ISTEXT($D63)),"",IF($D63&gt;=H$1,(BaseCost*H$1)+VLOOKUP($C63,Formulas!$F$11:$G$13,2,FALSE),""))))</f>
        <v/>
      </c>
      <c r="I63" s="108" t="str">
        <f>IF(ISBLANK($A63),"",IF(ISBLANK($C63),"",IF(OR(ISBLANK($D63),ISTEXT($D63)),"",IF($D63&gt;=H$1,(BaseCost*H$1)+VLOOKUP($C63,Formulas!$F$11:$G$13,2,FALSE),""))))</f>
        <v/>
      </c>
      <c r="J63" s="108"/>
      <c r="K63" s="108" t="str">
        <f>IF(ISBLANK($A63),"",IF(ISBLANK($C63),"",IF(OR(ISBLANK($D63),ISTEXT($D63)),"",IF($D63&gt;=K$1,(BaseCost*K$1)+VLOOKUP($C63,Formulas!$F$11:$G$13,2,FALSE),""))))</f>
        <v/>
      </c>
      <c r="L63" s="108" t="str">
        <f>IF(ISBLANK($A63),"",IF(ISBLANK($C63),"",IF(OR(ISBLANK($D63),ISTEXT($D63)),"",IF($D63&gt;=K$1,(BaseCost*K$1)+VLOOKUP($C63,Formulas!$F$11:$G$13,2,FALSE),""))))</f>
        <v/>
      </c>
      <c r="M63" s="108" t="str">
        <f>IF(ISBLANK($A63),"",IF(ISBLANK($C63),"",IF(OR(ISBLANK($D63),ISTEXT($D63)),"",IF($D63&gt;=M$1,(BaseCost*M$1)+VLOOKUP($C63,Formulas!$F$11:$G$13,2,FALSE),""))))</f>
        <v/>
      </c>
      <c r="N63" s="108" t="str">
        <f>IF(ISBLANK($A63),"",IF(ISBLANK($C63),"",IF(OR(ISBLANK($D63),ISTEXT($D63)),"",IF($D63&gt;=M$1,(BaseCost*M$1)+VLOOKUP($C63,Formulas!$F$11:$G$13,2,FALSE),""))))</f>
        <v/>
      </c>
      <c r="O63" s="108" t="str">
        <f>IF(ISBLANK($A63),"",IF(ISBLANK($C63),"",IF(OR(ISBLANK($D63),ISTEXT($D63)),"",IF($D63&gt;=O$1,(BaseCost*O$1)+VLOOKUP($C63,Formulas!$F$11:$G$13,2,FALSE),""))))</f>
        <v/>
      </c>
      <c r="P63" s="108" t="str">
        <f>IF(ISBLANK($A63),"",IF(ISBLANK($C63),"",IF(OR(ISBLANK($D63),ISTEXT($D63)),"",IF($D63&gt;=O$1,(BaseCost*O$1)+VLOOKUP($C63,Formulas!$F$11:$G$13,2,FALSE),""))))</f>
        <v/>
      </c>
      <c r="Q63" s="108"/>
      <c r="R63" s="108" t="str">
        <f>IF(ISBLANK($A63),"",IF(ISBLANK($C63),"",IF(OR(ISBLANK($D63),ISTEXT($D63)),"",IF($D63&gt;=R$1,(BaseCost*R$1)+VLOOKUP($C63,Formulas!$F$11:$G$13,2,FALSE),""))))</f>
        <v/>
      </c>
      <c r="S63" s="108" t="str">
        <f>IF(ISBLANK($A63),"",IF(ISBLANK($C63),"",IF(OR(ISBLANK($D63),ISTEXT($D63)),"",IF($D63&gt;=R$1,(BaseCost*R$1)+VLOOKUP($C63,Formulas!$F$11:$G$13,2,FALSE),""))))</f>
        <v/>
      </c>
      <c r="T63" s="108" t="str">
        <f>IF(ISBLANK($A63),"",IF(ISBLANK($C63),"",IF(OR(ISBLANK($D63),ISTEXT($D63)),"",IF($D63&gt;=T$1,(BaseCost*T$1)+VLOOKUP($C63,Formulas!$F$11:$G$13,2,FALSE),""))))</f>
        <v/>
      </c>
      <c r="U63" s="108" t="str">
        <f>IF(ISBLANK($A63),"",IF(ISBLANK($C63),"",IF(OR(ISBLANK($D63),ISTEXT($D63)),"",IF($D63&gt;=T$1,(BaseCost*T$1)+VLOOKUP($C63,Formulas!$F$11:$G$13,2,FALSE),""))))</f>
        <v/>
      </c>
      <c r="V63" s="108" t="str">
        <f>IF(ISBLANK($A63),"",IF(ISBLANK($C63),"",IF(OR(ISBLANK($D63),ISTEXT($D63)),"",IF($D63&gt;=V$1,(BaseCost*V$1)+VLOOKUP($C63,Formulas!$F$11:$G$13,2,FALSE),""))))</f>
        <v/>
      </c>
      <c r="W63" s="108" t="str">
        <f>IF(ISBLANK($A63),"",IF(ISBLANK($C63),"",IF(OR(ISBLANK($D63),ISTEXT($D63)),"",IF($D63&gt;=V$1,(BaseCost*V$1)+VLOOKUP($C63,Formulas!$F$11:$G$13,2,FALSE),""))))</f>
        <v/>
      </c>
      <c r="X63" s="108" t="str">
        <f>IF(ISBLANK($A63),"",IF(ISBLANK($C63),"",IF(OR(ISBLANK($D63),ISTEXT($D63)),"",IF($D63&gt;=X$1,(BaseCost*X$1)+VLOOKUP($C63,Formulas!$F$11:$G$13,2,FALSE),""))))</f>
        <v/>
      </c>
      <c r="Y63" s="108" t="str">
        <f>IF(ISBLANK($A63),"",IF(ISBLANK($C63),"",IF(OR(ISBLANK($D63),ISTEXT($D63)),"",IF($D63&gt;=X$1,(BaseCost*X$1)+VLOOKUP($C63,Formulas!$F$11:$G$13,2,FALSE),""))))</f>
        <v/>
      </c>
      <c r="Z63" s="108"/>
      <c r="AA63" s="108" t="str">
        <f>IF(ISBLANK($A63),"",IF(ISBLANK($C63),"",IF(OR(ISBLANK($D63),ISTEXT($D63)),"",IF($D63&gt;=AA$1,(BaseCost*AA$1)+VLOOKUP($C63,Formulas!$F$11:$G$13,2,FALSE),""))))</f>
        <v/>
      </c>
      <c r="AB63" s="108" t="str">
        <f>IF(ISBLANK($A63),"",IF(ISBLANK($C63),"",IF(OR(ISBLANK($D63),ISTEXT($D63)),"",IF($D63&gt;=AA$1,(BaseCost*AA$1)+VLOOKUP($C63,Formulas!$F$11:$G$13,2,FALSE),""))))</f>
        <v/>
      </c>
      <c r="AC63" s="119">
        <f t="shared" ref="AC63:AD63" si="2">SUM(F63,H63,K63,M63,O63,R63,T63,V63,X63,AA63,)</f>
        <v>0</v>
      </c>
      <c r="AD63" s="119">
        <f t="shared" si="2"/>
        <v>0</v>
      </c>
    </row>
    <row r="64" spans="1:30" ht="17.25" customHeight="1" x14ac:dyDescent="0.2">
      <c r="A64" s="108"/>
      <c r="B64" s="108"/>
      <c r="C64" s="107"/>
      <c r="D64" s="108"/>
      <c r="E64" s="108"/>
      <c r="F64" s="108" t="str">
        <f>IF(ISBLANK($A64),"",IF(ISBLANK($C64),"",IF(OR(ISBLANK($D64),ISTEXT($D64)),IF(D64="E O/S",3+VLOOKUP($C64,Formulas!$F$11:$G$13,2,FALSE),IF($D64="M O/S",6+VLOOKUP($C64,Formulas!$F$11:$G$13,2,FALSE),IF(D64="GM O/S",10+VLOOKUP($C64,Formulas!$F$11:$G$13,2,FALSE),IF(D64="TM O/S",15+VLOOKUP($C64,Formulas!$F$11:$G$13,2,FALSE),"")))),IF($D64&gt;=F$1,(BaseCost*F$1)+VLOOKUP($C64,Formulas!$F$11:$G$13,2,FALSE),""))))</f>
        <v/>
      </c>
      <c r="G64" s="108" t="str">
        <f>IF(ISBLANK($A64),"",IF(ISBLANK($C64),"",IF(OR(ISBLANK($D64),ISTEXT($D64)),IF(D64="E O/S",3+VLOOKUP($C64,Formulas!$F$11:$G$13,2,FALSE),IF($D64="M O/S",6+VLOOKUP($C64,Formulas!$F$11:$G$13,2,FALSE),IF(D64="GM O/S",10+VLOOKUP($C64,Formulas!$F$11:$G$13,2,FALSE),IF(D64="TM O/S",15+VLOOKUP($C64,Formulas!$F$11:$G$13,2,FALSE),"")))),IF($D64&gt;=F$1,(BaseCost*F$1)+VLOOKUP($C64,Formulas!$F$11:$G$13,2,FALSE),""))))</f>
        <v/>
      </c>
      <c r="H64" s="108" t="str">
        <f>IF(ISBLANK($A64),"",IF(ISBLANK($C64),"",IF(OR(ISBLANK($D64),ISTEXT($D64)),"",IF($D64&gt;=H$1,(BaseCost*H$1)+VLOOKUP($C64,Formulas!$F$11:$G$13,2,FALSE),""))))</f>
        <v/>
      </c>
      <c r="I64" s="108" t="str">
        <f>IF(ISBLANK($A64),"",IF(ISBLANK($C64),"",IF(OR(ISBLANK($D64),ISTEXT($D64)),"",IF($D64&gt;=H$1,(BaseCost*H$1)+VLOOKUP($C64,Formulas!$F$11:$G$13,2,FALSE),""))))</f>
        <v/>
      </c>
      <c r="J64" s="108"/>
      <c r="K64" s="108" t="str">
        <f>IF(ISBLANK($A64),"",IF(ISBLANK($C64),"",IF(OR(ISBLANK($D64),ISTEXT($D64)),"",IF($D64&gt;=K$1,(BaseCost*K$1)+VLOOKUP($C64,Formulas!$F$11:$G$13,2,FALSE),""))))</f>
        <v/>
      </c>
      <c r="L64" s="108" t="str">
        <f>IF(ISBLANK($A64),"",IF(ISBLANK($C64),"",IF(OR(ISBLANK($D64),ISTEXT($D64)),"",IF($D64&gt;=K$1,(BaseCost*K$1)+VLOOKUP($C64,Formulas!$F$11:$G$13,2,FALSE),""))))</f>
        <v/>
      </c>
      <c r="M64" s="108" t="str">
        <f>IF(ISBLANK($A64),"",IF(ISBLANK($C64),"",IF(OR(ISBLANK($D64),ISTEXT($D64)),"",IF($D64&gt;=M$1,(BaseCost*M$1)+VLOOKUP($C64,Formulas!$F$11:$G$13,2,FALSE),""))))</f>
        <v/>
      </c>
      <c r="N64" s="108" t="str">
        <f>IF(ISBLANK($A64),"",IF(ISBLANK($C64),"",IF(OR(ISBLANK($D64),ISTEXT($D64)),"",IF($D64&gt;=M$1,(BaseCost*M$1)+VLOOKUP($C64,Formulas!$F$11:$G$13,2,FALSE),""))))</f>
        <v/>
      </c>
      <c r="O64" s="108" t="str">
        <f>IF(ISBLANK($A64),"",IF(ISBLANK($C64),"",IF(OR(ISBLANK($D64),ISTEXT($D64)),"",IF($D64&gt;=O$1,(BaseCost*O$1)+VLOOKUP($C64,Formulas!$F$11:$G$13,2,FALSE),""))))</f>
        <v/>
      </c>
      <c r="P64" s="108" t="str">
        <f>IF(ISBLANK($A64),"",IF(ISBLANK($C64),"",IF(OR(ISBLANK($D64),ISTEXT($D64)),"",IF($D64&gt;=O$1,(BaseCost*O$1)+VLOOKUP($C64,Formulas!$F$11:$G$13,2,FALSE),""))))</f>
        <v/>
      </c>
      <c r="Q64" s="108"/>
      <c r="R64" s="108" t="str">
        <f>IF(ISBLANK($A64),"",IF(ISBLANK($C64),"",IF(OR(ISBLANK($D64),ISTEXT($D64)),"",IF($D64&gt;=R$1,(BaseCost*R$1)+VLOOKUP($C64,Formulas!$F$11:$G$13,2,FALSE),""))))</f>
        <v/>
      </c>
      <c r="S64" s="108" t="str">
        <f>IF(ISBLANK($A64),"",IF(ISBLANK($C64),"",IF(OR(ISBLANK($D64),ISTEXT($D64)),"",IF($D64&gt;=R$1,(BaseCost*R$1)+VLOOKUP($C64,Formulas!$F$11:$G$13,2,FALSE),""))))</f>
        <v/>
      </c>
      <c r="T64" s="108" t="str">
        <f>IF(ISBLANK($A64),"",IF(ISBLANK($C64),"",IF(OR(ISBLANK($D64),ISTEXT($D64)),"",IF($D64&gt;=T$1,(BaseCost*T$1)+VLOOKUP($C64,Formulas!$F$11:$G$13,2,FALSE),""))))</f>
        <v/>
      </c>
      <c r="U64" s="108" t="str">
        <f>IF(ISBLANK($A64),"",IF(ISBLANK($C64),"",IF(OR(ISBLANK($D64),ISTEXT($D64)),"",IF($D64&gt;=T$1,(BaseCost*T$1)+VLOOKUP($C64,Formulas!$F$11:$G$13,2,FALSE),""))))</f>
        <v/>
      </c>
      <c r="V64" s="108" t="str">
        <f>IF(ISBLANK($A64),"",IF(ISBLANK($C64),"",IF(OR(ISBLANK($D64),ISTEXT($D64)),"",IF($D64&gt;=V$1,(BaseCost*V$1)+VLOOKUP($C64,Formulas!$F$11:$G$13,2,FALSE),""))))</f>
        <v/>
      </c>
      <c r="W64" s="108" t="str">
        <f>IF(ISBLANK($A64),"",IF(ISBLANK($C64),"",IF(OR(ISBLANK($D64),ISTEXT($D64)),"",IF($D64&gt;=V$1,(BaseCost*V$1)+VLOOKUP($C64,Formulas!$F$11:$G$13,2,FALSE),""))))</f>
        <v/>
      </c>
      <c r="X64" s="108" t="str">
        <f>IF(ISBLANK($A64),"",IF(ISBLANK($C64),"",IF(OR(ISBLANK($D64),ISTEXT($D64)),"",IF($D64&gt;=X$1,(BaseCost*X$1)+VLOOKUP($C64,Formulas!$F$11:$G$13,2,FALSE),""))))</f>
        <v/>
      </c>
      <c r="Y64" s="108" t="str">
        <f>IF(ISBLANK($A64),"",IF(ISBLANK($C64),"",IF(OR(ISBLANK($D64),ISTEXT($D64)),"",IF($D64&gt;=X$1,(BaseCost*X$1)+VLOOKUP($C64,Formulas!$F$11:$G$13,2,FALSE),""))))</f>
        <v/>
      </c>
      <c r="Z64" s="108"/>
      <c r="AA64" s="108" t="str">
        <f>IF(ISBLANK($A64),"",IF(ISBLANK($C64),"",IF(OR(ISBLANK($D64),ISTEXT($D64)),"",IF($D64&gt;=AA$1,(BaseCost*AA$1)+VLOOKUP($C64,Formulas!$F$11:$G$13,2,FALSE),""))))</f>
        <v/>
      </c>
      <c r="AB64" s="108" t="str">
        <f>IF(ISBLANK($A64),"",IF(ISBLANK($C64),"",IF(OR(ISBLANK($D64),ISTEXT($D64)),"",IF($D64&gt;=AA$1,(BaseCost*AA$1)+VLOOKUP($C64,Formulas!$F$11:$G$13,2,FALSE),""))))</f>
        <v/>
      </c>
      <c r="AC64" s="119">
        <f t="shared" ref="AC64:AD64" si="3">SUM(F64,H64,K64,M64,O64,R64,T64,V64,X64,AA64,)</f>
        <v>0</v>
      </c>
      <c r="AD64" s="119">
        <f t="shared" si="3"/>
        <v>0</v>
      </c>
    </row>
    <row r="65" spans="1:30" ht="17.25" customHeight="1" x14ac:dyDescent="0.2">
      <c r="A65" s="108"/>
      <c r="B65" s="108"/>
      <c r="C65" s="107"/>
      <c r="D65" s="108"/>
      <c r="E65" s="108"/>
      <c r="F65" s="108" t="str">
        <f>IF(ISBLANK($A65),"",IF(ISBLANK($C65),"",IF(OR(ISBLANK($D65),ISTEXT($D65)),IF(D65="E O/S",3+VLOOKUP($C65,Formulas!$F$11:$G$13,2,FALSE),IF($D65="M O/S",6+VLOOKUP($C65,Formulas!$F$11:$G$13,2,FALSE),IF(D65="GM O/S",10+VLOOKUP($C65,Formulas!$F$11:$G$13,2,FALSE),IF(D65="TM O/S",15+VLOOKUP($C65,Formulas!$F$11:$G$13,2,FALSE),"")))),IF($D65&gt;=F$1,(BaseCost*F$1)+VLOOKUP($C65,Formulas!$F$11:$G$13,2,FALSE),""))))</f>
        <v/>
      </c>
      <c r="G65" s="108" t="str">
        <f>IF(ISBLANK($A65),"",IF(ISBLANK($C65),"",IF(OR(ISBLANK($D65),ISTEXT($D65)),IF(D65="E O/S",3+VLOOKUP($C65,Formulas!$F$11:$G$13,2,FALSE),IF($D65="M O/S",6+VLOOKUP($C65,Formulas!$F$11:$G$13,2,FALSE),IF(D65="GM O/S",10+VLOOKUP($C65,Formulas!$F$11:$G$13,2,FALSE),IF(D65="TM O/S",15+VLOOKUP($C65,Formulas!$F$11:$G$13,2,FALSE),"")))),IF($D65&gt;=F$1,(BaseCost*F$1)+VLOOKUP($C65,Formulas!$F$11:$G$13,2,FALSE),""))))</f>
        <v/>
      </c>
      <c r="H65" s="108" t="str">
        <f>IF(ISBLANK($A65),"",IF(ISBLANK($C65),"",IF(OR(ISBLANK($D65),ISTEXT($D65)),"",IF($D65&gt;=H$1,(BaseCost*H$1)+VLOOKUP($C65,Formulas!$F$11:$G$13,2,FALSE),""))))</f>
        <v/>
      </c>
      <c r="I65" s="108" t="str">
        <f>IF(ISBLANK($A65),"",IF(ISBLANK($C65),"",IF(OR(ISBLANK($D65),ISTEXT($D65)),"",IF($D65&gt;=H$1,(BaseCost*H$1)+VLOOKUP($C65,Formulas!$F$11:$G$13,2,FALSE),""))))</f>
        <v/>
      </c>
      <c r="J65" s="108"/>
      <c r="K65" s="108" t="str">
        <f>IF(ISBLANK($A65),"",IF(ISBLANK($C65),"",IF(OR(ISBLANK($D65),ISTEXT($D65)),"",IF($D65&gt;=K$1,(BaseCost*K$1)+VLOOKUP($C65,Formulas!$F$11:$G$13,2,FALSE),""))))</f>
        <v/>
      </c>
      <c r="L65" s="108" t="str">
        <f>IF(ISBLANK($A65),"",IF(ISBLANK($C65),"",IF(OR(ISBLANK($D65),ISTEXT($D65)),"",IF($D65&gt;=K$1,(BaseCost*K$1)+VLOOKUP($C65,Formulas!$F$11:$G$13,2,FALSE),""))))</f>
        <v/>
      </c>
      <c r="M65" s="108" t="str">
        <f>IF(ISBLANK($A65),"",IF(ISBLANK($C65),"",IF(OR(ISBLANK($D65),ISTEXT($D65)),"",IF($D65&gt;=M$1,(BaseCost*M$1)+VLOOKUP($C65,Formulas!$F$11:$G$13,2,FALSE),""))))</f>
        <v/>
      </c>
      <c r="N65" s="108" t="str">
        <f>IF(ISBLANK($A65),"",IF(ISBLANK($C65),"",IF(OR(ISBLANK($D65),ISTEXT($D65)),"",IF($D65&gt;=M$1,(BaseCost*M$1)+VLOOKUP($C65,Formulas!$F$11:$G$13,2,FALSE),""))))</f>
        <v/>
      </c>
      <c r="O65" s="108" t="str">
        <f>IF(ISBLANK($A65),"",IF(ISBLANK($C65),"",IF(OR(ISBLANK($D65),ISTEXT($D65)),"",IF($D65&gt;=O$1,(BaseCost*O$1)+VLOOKUP($C65,Formulas!$F$11:$G$13,2,FALSE),""))))</f>
        <v/>
      </c>
      <c r="P65" s="108" t="str">
        <f>IF(ISBLANK($A65),"",IF(ISBLANK($C65),"",IF(OR(ISBLANK($D65),ISTEXT($D65)),"",IF($D65&gt;=O$1,(BaseCost*O$1)+VLOOKUP($C65,Formulas!$F$11:$G$13,2,FALSE),""))))</f>
        <v/>
      </c>
      <c r="Q65" s="108"/>
      <c r="R65" s="108" t="str">
        <f>IF(ISBLANK($A65),"",IF(ISBLANK($C65),"",IF(OR(ISBLANK($D65),ISTEXT($D65)),"",IF($D65&gt;=R$1,(BaseCost*R$1)+VLOOKUP($C65,Formulas!$F$11:$G$13,2,FALSE),""))))</f>
        <v/>
      </c>
      <c r="S65" s="108" t="str">
        <f>IF(ISBLANK($A65),"",IF(ISBLANK($C65),"",IF(OR(ISBLANK($D65),ISTEXT($D65)),"",IF($D65&gt;=R$1,(BaseCost*R$1)+VLOOKUP($C65,Formulas!$F$11:$G$13,2,FALSE),""))))</f>
        <v/>
      </c>
      <c r="T65" s="108" t="str">
        <f>IF(ISBLANK($A65),"",IF(ISBLANK($C65),"",IF(OR(ISBLANK($D65),ISTEXT($D65)),"",IF($D65&gt;=T$1,(BaseCost*T$1)+VLOOKUP($C65,Formulas!$F$11:$G$13,2,FALSE),""))))</f>
        <v/>
      </c>
      <c r="U65" s="108" t="str">
        <f>IF(ISBLANK($A65),"",IF(ISBLANK($C65),"",IF(OR(ISBLANK($D65),ISTEXT($D65)),"",IF($D65&gt;=T$1,(BaseCost*T$1)+VLOOKUP($C65,Formulas!$F$11:$G$13,2,FALSE),""))))</f>
        <v/>
      </c>
      <c r="V65" s="108" t="str">
        <f>IF(ISBLANK($A65),"",IF(ISBLANK($C65),"",IF(OR(ISBLANK($D65),ISTEXT($D65)),"",IF($D65&gt;=V$1,(BaseCost*V$1)+VLOOKUP($C65,Formulas!$F$11:$G$13,2,FALSE),""))))</f>
        <v/>
      </c>
      <c r="W65" s="108" t="str">
        <f>IF(ISBLANK($A65),"",IF(ISBLANK($C65),"",IF(OR(ISBLANK($D65),ISTEXT($D65)),"",IF($D65&gt;=V$1,(BaseCost*V$1)+VLOOKUP($C65,Formulas!$F$11:$G$13,2,FALSE),""))))</f>
        <v/>
      </c>
      <c r="X65" s="108" t="str">
        <f>IF(ISBLANK($A65),"",IF(ISBLANK($C65),"",IF(OR(ISBLANK($D65),ISTEXT($D65)),"",IF($D65&gt;=X$1,(BaseCost*X$1)+VLOOKUP($C65,Formulas!$F$11:$G$13,2,FALSE),""))))</f>
        <v/>
      </c>
      <c r="Y65" s="108" t="str">
        <f>IF(ISBLANK($A65),"",IF(ISBLANK($C65),"",IF(OR(ISBLANK($D65),ISTEXT($D65)),"",IF($D65&gt;=X$1,(BaseCost*X$1)+VLOOKUP($C65,Formulas!$F$11:$G$13,2,FALSE),""))))</f>
        <v/>
      </c>
      <c r="Z65" s="108"/>
      <c r="AA65" s="108" t="str">
        <f>IF(ISBLANK($A65),"",IF(ISBLANK($C65),"",IF(OR(ISBLANK($D65),ISTEXT($D65)),"",IF($D65&gt;=AA$1,(BaseCost*AA$1)+VLOOKUP($C65,Formulas!$F$11:$G$13,2,FALSE),""))))</f>
        <v/>
      </c>
      <c r="AB65" s="108" t="str">
        <f>IF(ISBLANK($A65),"",IF(ISBLANK($C65),"",IF(OR(ISBLANK($D65),ISTEXT($D65)),"",IF($D65&gt;=AA$1,(BaseCost*AA$1)+VLOOKUP($C65,Formulas!$F$11:$G$13,2,FALSE),""))))</f>
        <v/>
      </c>
      <c r="AC65" s="119">
        <f t="shared" ref="AC65:AD65" si="4">SUM(F65,H65,K65,M65,O65,R65,T65,V65,X65,AA65,)</f>
        <v>0</v>
      </c>
      <c r="AD65" s="119">
        <f t="shared" si="4"/>
        <v>0</v>
      </c>
    </row>
    <row r="66" spans="1:30" ht="17.25" customHeight="1" x14ac:dyDescent="0.2">
      <c r="A66" s="108"/>
      <c r="B66" s="108"/>
      <c r="C66" s="107"/>
      <c r="D66" s="108"/>
      <c r="E66" s="108"/>
      <c r="F66" s="108" t="str">
        <f>IF(ISBLANK($A66),"",IF(ISBLANK($C66),"",IF(OR(ISBLANK($D66),ISTEXT($D66)),IF(D66="E O/S",3+VLOOKUP($C66,Formulas!$F$11:$G$13,2,FALSE),IF($D66="M O/S",6+VLOOKUP($C66,Formulas!$F$11:$G$13,2,FALSE),IF(D66="GM O/S",10+VLOOKUP($C66,Formulas!$F$11:$G$13,2,FALSE),IF(D66="TM O/S",15+VLOOKUP($C66,Formulas!$F$11:$G$13,2,FALSE),"")))),IF($D66&gt;=F$1,(BaseCost*F$1)+VLOOKUP($C66,Formulas!$F$11:$G$13,2,FALSE),""))))</f>
        <v/>
      </c>
      <c r="G66" s="108" t="str">
        <f>IF(ISBLANK($A66),"",IF(ISBLANK($C66),"",IF(OR(ISBLANK($D66),ISTEXT($D66)),IF(D66="E O/S",3+VLOOKUP($C66,Formulas!$F$11:$G$13,2,FALSE),IF($D66="M O/S",6+VLOOKUP($C66,Formulas!$F$11:$G$13,2,FALSE),IF(D66="GM O/S",10+VLOOKUP($C66,Formulas!$F$11:$G$13,2,FALSE),IF(D66="TM O/S",15+VLOOKUP($C66,Formulas!$F$11:$G$13,2,FALSE),"")))),IF($D66&gt;=F$1,(BaseCost*F$1)+VLOOKUP($C66,Formulas!$F$11:$G$13,2,FALSE),""))))</f>
        <v/>
      </c>
      <c r="H66" s="108" t="str">
        <f>IF(ISBLANK($A66),"",IF(ISBLANK($C66),"",IF(OR(ISBLANK($D66),ISTEXT($D66)),"",IF($D66&gt;=H$1,(BaseCost*H$1)+VLOOKUP($C66,Formulas!$F$11:$G$13,2,FALSE),""))))</f>
        <v/>
      </c>
      <c r="I66" s="108" t="str">
        <f>IF(ISBLANK($A66),"",IF(ISBLANK($C66),"",IF(OR(ISBLANK($D66),ISTEXT($D66)),"",IF($D66&gt;=H$1,(BaseCost*H$1)+VLOOKUP($C66,Formulas!$F$11:$G$13,2,FALSE),""))))</f>
        <v/>
      </c>
      <c r="J66" s="108"/>
      <c r="K66" s="108" t="str">
        <f>IF(ISBLANK($A66),"",IF(ISBLANK($C66),"",IF(OR(ISBLANK($D66),ISTEXT($D66)),"",IF($D66&gt;=K$1,(BaseCost*K$1)+VLOOKUP($C66,Formulas!$F$11:$G$13,2,FALSE),""))))</f>
        <v/>
      </c>
      <c r="L66" s="108" t="str">
        <f>IF(ISBLANK($A66),"",IF(ISBLANK($C66),"",IF(OR(ISBLANK($D66),ISTEXT($D66)),"",IF($D66&gt;=K$1,(BaseCost*K$1)+VLOOKUP($C66,Formulas!$F$11:$G$13,2,FALSE),""))))</f>
        <v/>
      </c>
      <c r="M66" s="108" t="str">
        <f>IF(ISBLANK($A66),"",IF(ISBLANK($C66),"",IF(OR(ISBLANK($D66),ISTEXT($D66)),"",IF($D66&gt;=M$1,(BaseCost*M$1)+VLOOKUP($C66,Formulas!$F$11:$G$13,2,FALSE),""))))</f>
        <v/>
      </c>
      <c r="N66" s="108" t="str">
        <f>IF(ISBLANK($A66),"",IF(ISBLANK($C66),"",IF(OR(ISBLANK($D66),ISTEXT($D66)),"",IF($D66&gt;=M$1,(BaseCost*M$1)+VLOOKUP($C66,Formulas!$F$11:$G$13,2,FALSE),""))))</f>
        <v/>
      </c>
      <c r="O66" s="108" t="str">
        <f>IF(ISBLANK($A66),"",IF(ISBLANK($C66),"",IF(OR(ISBLANK($D66),ISTEXT($D66)),"",IF($D66&gt;=O$1,(BaseCost*O$1)+VLOOKUP($C66,Formulas!$F$11:$G$13,2,FALSE),""))))</f>
        <v/>
      </c>
      <c r="P66" s="108" t="str">
        <f>IF(ISBLANK($A66),"",IF(ISBLANK($C66),"",IF(OR(ISBLANK($D66),ISTEXT($D66)),"",IF($D66&gt;=O$1,(BaseCost*O$1)+VLOOKUP($C66,Formulas!$F$11:$G$13,2,FALSE),""))))</f>
        <v/>
      </c>
      <c r="Q66" s="108"/>
      <c r="R66" s="108" t="str">
        <f>IF(ISBLANK($A66),"",IF(ISBLANK($C66),"",IF(OR(ISBLANK($D66),ISTEXT($D66)),"",IF($D66&gt;=R$1,(BaseCost*R$1)+VLOOKUP($C66,Formulas!$F$11:$G$13,2,FALSE),""))))</f>
        <v/>
      </c>
      <c r="S66" s="108" t="str">
        <f>IF(ISBLANK($A66),"",IF(ISBLANK($C66),"",IF(OR(ISBLANK($D66),ISTEXT($D66)),"",IF($D66&gt;=R$1,(BaseCost*R$1)+VLOOKUP($C66,Formulas!$F$11:$G$13,2,FALSE),""))))</f>
        <v/>
      </c>
      <c r="T66" s="108" t="str">
        <f>IF(ISBLANK($A66),"",IF(ISBLANK($C66),"",IF(OR(ISBLANK($D66),ISTEXT($D66)),"",IF($D66&gt;=T$1,(BaseCost*T$1)+VLOOKUP($C66,Formulas!$F$11:$G$13,2,FALSE),""))))</f>
        <v/>
      </c>
      <c r="U66" s="108" t="str">
        <f>IF(ISBLANK($A66),"",IF(ISBLANK($C66),"",IF(OR(ISBLANK($D66),ISTEXT($D66)),"",IF($D66&gt;=T$1,(BaseCost*T$1)+VLOOKUP($C66,Formulas!$F$11:$G$13,2,FALSE),""))))</f>
        <v/>
      </c>
      <c r="V66" s="108" t="str">
        <f>IF(ISBLANK($A66),"",IF(ISBLANK($C66),"",IF(OR(ISBLANK($D66),ISTEXT($D66)),"",IF($D66&gt;=V$1,(BaseCost*V$1)+VLOOKUP($C66,Formulas!$F$11:$G$13,2,FALSE),""))))</f>
        <v/>
      </c>
      <c r="W66" s="108" t="str">
        <f>IF(ISBLANK($A66),"",IF(ISBLANK($C66),"",IF(OR(ISBLANK($D66),ISTEXT($D66)),"",IF($D66&gt;=V$1,(BaseCost*V$1)+VLOOKUP($C66,Formulas!$F$11:$G$13,2,FALSE),""))))</f>
        <v/>
      </c>
      <c r="X66" s="108" t="str">
        <f>IF(ISBLANK($A66),"",IF(ISBLANK($C66),"",IF(OR(ISBLANK($D66),ISTEXT($D66)),"",IF($D66&gt;=X$1,(BaseCost*X$1)+VLOOKUP($C66,Formulas!$F$11:$G$13,2,FALSE),""))))</f>
        <v/>
      </c>
      <c r="Y66" s="108" t="str">
        <f>IF(ISBLANK($A66),"",IF(ISBLANK($C66),"",IF(OR(ISBLANK($D66),ISTEXT($D66)),"",IF($D66&gt;=X$1,(BaseCost*X$1)+VLOOKUP($C66,Formulas!$F$11:$G$13,2,FALSE),""))))</f>
        <v/>
      </c>
      <c r="Z66" s="108"/>
      <c r="AA66" s="108" t="str">
        <f>IF(ISBLANK($A66),"",IF(ISBLANK($C66),"",IF(OR(ISBLANK($D66),ISTEXT($D66)),"",IF($D66&gt;=AA$1,(BaseCost*AA$1)+VLOOKUP($C66,Formulas!$F$11:$G$13,2,FALSE),""))))</f>
        <v/>
      </c>
      <c r="AB66" s="108" t="str">
        <f>IF(ISBLANK($A66),"",IF(ISBLANK($C66),"",IF(OR(ISBLANK($D66),ISTEXT($D66)),"",IF($D66&gt;=AA$1,(BaseCost*AA$1)+VLOOKUP($C66,Formulas!$F$11:$G$13,2,FALSE),""))))</f>
        <v/>
      </c>
      <c r="AC66" s="119">
        <f t="shared" ref="AC66:AD66" si="5">SUM(F66,H66,K66,M66,O66,R66,T66,V66,X66,AA66,)</f>
        <v>0</v>
      </c>
      <c r="AD66" s="119">
        <f t="shared" si="5"/>
        <v>0</v>
      </c>
    </row>
    <row r="67" spans="1:30" ht="17.25" customHeight="1" x14ac:dyDescent="0.2">
      <c r="A67" s="108"/>
      <c r="B67" s="108"/>
      <c r="C67" s="107"/>
      <c r="D67" s="108"/>
      <c r="E67" s="108"/>
      <c r="F67" s="108" t="str">
        <f>IF(ISBLANK($A67),"",IF(ISBLANK($C67),"",IF(OR(ISBLANK($D67),ISTEXT($D67)),IF(D67="E O/S",3+VLOOKUP($C67,Formulas!$F$11:$G$13,2,FALSE),IF($D67="M O/S",6+VLOOKUP($C67,Formulas!$F$11:$G$13,2,FALSE),IF(D67="GM O/S",10+VLOOKUP($C67,Formulas!$F$11:$G$13,2,FALSE),IF(D67="TM O/S",15+VLOOKUP($C67,Formulas!$F$11:$G$13,2,FALSE),"")))),IF($D67&gt;=F$1,(BaseCost*F$1)+VLOOKUP($C67,Formulas!$F$11:$G$13,2,FALSE),""))))</f>
        <v/>
      </c>
      <c r="G67" s="108" t="str">
        <f>IF(ISBLANK($A67),"",IF(ISBLANK($C67),"",IF(OR(ISBLANK($D67),ISTEXT($D67)),IF(D67="E O/S",3+VLOOKUP($C67,Formulas!$F$11:$G$13,2,FALSE),IF($D67="M O/S",6+VLOOKUP($C67,Formulas!$F$11:$G$13,2,FALSE),IF(D67="GM O/S",10+VLOOKUP($C67,Formulas!$F$11:$G$13,2,FALSE),IF(D67="TM O/S",15+VLOOKUP($C67,Formulas!$F$11:$G$13,2,FALSE),"")))),IF($D67&gt;=F$1,(BaseCost*F$1)+VLOOKUP($C67,Formulas!$F$11:$G$13,2,FALSE),""))))</f>
        <v/>
      </c>
      <c r="H67" s="108" t="str">
        <f>IF(ISBLANK($A67),"",IF(ISBLANK($C67),"",IF(OR(ISBLANK($D67),ISTEXT($D67)),"",IF($D67&gt;=H$1,(BaseCost*H$1)+VLOOKUP($C67,Formulas!$F$11:$G$13,2,FALSE),""))))</f>
        <v/>
      </c>
      <c r="I67" s="108" t="str">
        <f>IF(ISBLANK($A67),"",IF(ISBLANK($C67),"",IF(OR(ISBLANK($D67),ISTEXT($D67)),"",IF($D67&gt;=H$1,(BaseCost*H$1)+VLOOKUP($C67,Formulas!$F$11:$G$13,2,FALSE),""))))</f>
        <v/>
      </c>
      <c r="J67" s="108"/>
      <c r="K67" s="108" t="str">
        <f>IF(ISBLANK($A67),"",IF(ISBLANK($C67),"",IF(OR(ISBLANK($D67),ISTEXT($D67)),"",IF($D67&gt;=K$1,(BaseCost*K$1)+VLOOKUP($C67,Formulas!$F$11:$G$13,2,FALSE),""))))</f>
        <v/>
      </c>
      <c r="L67" s="108" t="str">
        <f>IF(ISBLANK($A67),"",IF(ISBLANK($C67),"",IF(OR(ISBLANK($D67),ISTEXT($D67)),"",IF($D67&gt;=K$1,(BaseCost*K$1)+VLOOKUP($C67,Formulas!$F$11:$G$13,2,FALSE),""))))</f>
        <v/>
      </c>
      <c r="M67" s="108" t="str">
        <f>IF(ISBLANK($A67),"",IF(ISBLANK($C67),"",IF(OR(ISBLANK($D67),ISTEXT($D67)),"",IF($D67&gt;=M$1,(BaseCost*M$1)+VLOOKUP($C67,Formulas!$F$11:$G$13,2,FALSE),""))))</f>
        <v/>
      </c>
      <c r="N67" s="108" t="str">
        <f>IF(ISBLANK($A67),"",IF(ISBLANK($C67),"",IF(OR(ISBLANK($D67),ISTEXT($D67)),"",IF($D67&gt;=M$1,(BaseCost*M$1)+VLOOKUP($C67,Formulas!$F$11:$G$13,2,FALSE),""))))</f>
        <v/>
      </c>
      <c r="O67" s="108" t="str">
        <f>IF(ISBLANK($A67),"",IF(ISBLANK($C67),"",IF(OR(ISBLANK($D67),ISTEXT($D67)),"",IF($D67&gt;=O$1,(BaseCost*O$1)+VLOOKUP($C67,Formulas!$F$11:$G$13,2,FALSE),""))))</f>
        <v/>
      </c>
      <c r="P67" s="108" t="str">
        <f>IF(ISBLANK($A67),"",IF(ISBLANK($C67),"",IF(OR(ISBLANK($D67),ISTEXT($D67)),"",IF($D67&gt;=O$1,(BaseCost*O$1)+VLOOKUP($C67,Formulas!$F$11:$G$13,2,FALSE),""))))</f>
        <v/>
      </c>
      <c r="Q67" s="108"/>
      <c r="R67" s="108" t="str">
        <f>IF(ISBLANK($A67),"",IF(ISBLANK($C67),"",IF(OR(ISBLANK($D67),ISTEXT($D67)),"",IF($D67&gt;=R$1,(BaseCost*R$1)+VLOOKUP($C67,Formulas!$F$11:$G$13,2,FALSE),""))))</f>
        <v/>
      </c>
      <c r="S67" s="108" t="str">
        <f>IF(ISBLANK($A67),"",IF(ISBLANK($C67),"",IF(OR(ISBLANK($D67),ISTEXT($D67)),"",IF($D67&gt;=R$1,(BaseCost*R$1)+VLOOKUP($C67,Formulas!$F$11:$G$13,2,FALSE),""))))</f>
        <v/>
      </c>
      <c r="T67" s="108" t="str">
        <f>IF(ISBLANK($A67),"",IF(ISBLANK($C67),"",IF(OR(ISBLANK($D67),ISTEXT($D67)),"",IF($D67&gt;=T$1,(BaseCost*T$1)+VLOOKUP($C67,Formulas!$F$11:$G$13,2,FALSE),""))))</f>
        <v/>
      </c>
      <c r="U67" s="108" t="str">
        <f>IF(ISBLANK($A67),"",IF(ISBLANK($C67),"",IF(OR(ISBLANK($D67),ISTEXT($D67)),"",IF($D67&gt;=T$1,(BaseCost*T$1)+VLOOKUP($C67,Formulas!$F$11:$G$13,2,FALSE),""))))</f>
        <v/>
      </c>
      <c r="V67" s="108" t="str">
        <f>IF(ISBLANK($A67),"",IF(ISBLANK($C67),"",IF(OR(ISBLANK($D67),ISTEXT($D67)),"",IF($D67&gt;=V$1,(BaseCost*V$1)+VLOOKUP($C67,Formulas!$F$11:$G$13,2,FALSE),""))))</f>
        <v/>
      </c>
      <c r="W67" s="108" t="str">
        <f>IF(ISBLANK($A67),"",IF(ISBLANK($C67),"",IF(OR(ISBLANK($D67),ISTEXT($D67)),"",IF($D67&gt;=V$1,(BaseCost*V$1)+VLOOKUP($C67,Formulas!$F$11:$G$13,2,FALSE),""))))</f>
        <v/>
      </c>
      <c r="X67" s="108" t="str">
        <f>IF(ISBLANK($A67),"",IF(ISBLANK($C67),"",IF(OR(ISBLANK($D67),ISTEXT($D67)),"",IF($D67&gt;=X$1,(BaseCost*X$1)+VLOOKUP($C67,Formulas!$F$11:$G$13,2,FALSE),""))))</f>
        <v/>
      </c>
      <c r="Y67" s="108" t="str">
        <f>IF(ISBLANK($A67),"",IF(ISBLANK($C67),"",IF(OR(ISBLANK($D67),ISTEXT($D67)),"",IF($D67&gt;=X$1,(BaseCost*X$1)+VLOOKUP($C67,Formulas!$F$11:$G$13,2,FALSE),""))))</f>
        <v/>
      </c>
      <c r="Z67" s="108"/>
      <c r="AA67" s="108" t="str">
        <f>IF(ISBLANK($A67),"",IF(ISBLANK($C67),"",IF(OR(ISBLANK($D67),ISTEXT($D67)),"",IF($D67&gt;=AA$1,(BaseCost*AA$1)+VLOOKUP($C67,Formulas!$F$11:$G$13,2,FALSE),""))))</f>
        <v/>
      </c>
      <c r="AB67" s="108" t="str">
        <f>IF(ISBLANK($A67),"",IF(ISBLANK($C67),"",IF(OR(ISBLANK($D67),ISTEXT($D67)),"",IF($D67&gt;=AA$1,(BaseCost*AA$1)+VLOOKUP($C67,Formulas!$F$11:$G$13,2,FALSE),""))))</f>
        <v/>
      </c>
      <c r="AC67" s="119">
        <f t="shared" ref="AC67:AD67" si="6">SUM(F67,H67,K67,M67,O67,R67,T67,V67,X67,AA67,)</f>
        <v>0</v>
      </c>
      <c r="AD67" s="119">
        <f t="shared" si="6"/>
        <v>0</v>
      </c>
    </row>
    <row r="68" spans="1:30" ht="17.25" customHeight="1" x14ac:dyDescent="0.2">
      <c r="A68" s="108"/>
      <c r="B68" s="108"/>
      <c r="C68" s="107"/>
      <c r="D68" s="108"/>
      <c r="E68" s="108"/>
      <c r="F68" s="108" t="str">
        <f>IF(ISBLANK($A68),"",IF(ISBLANK($C68),"",IF(OR(ISBLANK($D68),ISTEXT($D68)),IF(D68="E O/S",3+VLOOKUP($C68,Formulas!$F$11:$G$13,2,FALSE),IF($D68="M O/S",6+VLOOKUP($C68,Formulas!$F$11:$G$13,2,FALSE),IF(D68="GM O/S",10+VLOOKUP($C68,Formulas!$F$11:$G$13,2,FALSE),IF(D68="TM O/S",15+VLOOKUP($C68,Formulas!$F$11:$G$13,2,FALSE),"")))),IF($D68&gt;=F$1,(BaseCost*F$1)+VLOOKUP($C68,Formulas!$F$11:$G$13,2,FALSE),""))))</f>
        <v/>
      </c>
      <c r="G68" s="108" t="str">
        <f>IF(ISBLANK($A68),"",IF(ISBLANK($C68),"",IF(OR(ISBLANK($D68),ISTEXT($D68)),IF(D68="E O/S",3+VLOOKUP($C68,Formulas!$F$11:$G$13,2,FALSE),IF($D68="M O/S",6+VLOOKUP($C68,Formulas!$F$11:$G$13,2,FALSE),IF(D68="GM O/S",10+VLOOKUP($C68,Formulas!$F$11:$G$13,2,FALSE),IF(D68="TM O/S",15+VLOOKUP($C68,Formulas!$F$11:$G$13,2,FALSE),"")))),IF($D68&gt;=F$1,(BaseCost*F$1)+VLOOKUP($C68,Formulas!$F$11:$G$13,2,FALSE),""))))</f>
        <v/>
      </c>
      <c r="H68" s="108" t="str">
        <f>IF(ISBLANK($A68),"",IF(ISBLANK($C68),"",IF(OR(ISBLANK($D68),ISTEXT($D68)),"",IF($D68&gt;=H$1,(BaseCost*H$1)+VLOOKUP($C68,Formulas!$F$11:$G$13,2,FALSE),""))))</f>
        <v/>
      </c>
      <c r="I68" s="108" t="str">
        <f>IF(ISBLANK($A68),"",IF(ISBLANK($C68),"",IF(OR(ISBLANK($D68),ISTEXT($D68)),"",IF($D68&gt;=H$1,(BaseCost*H$1)+VLOOKUP($C68,Formulas!$F$11:$G$13,2,FALSE),""))))</f>
        <v/>
      </c>
      <c r="J68" s="108"/>
      <c r="K68" s="108" t="str">
        <f>IF(ISBLANK($A68),"",IF(ISBLANK($C68),"",IF(OR(ISBLANK($D68),ISTEXT($D68)),"",IF($D68&gt;=K$1,(BaseCost*K$1)+VLOOKUP($C68,Formulas!$F$11:$G$13,2,FALSE),""))))</f>
        <v/>
      </c>
      <c r="L68" s="108" t="str">
        <f>IF(ISBLANK($A68),"",IF(ISBLANK($C68),"",IF(OR(ISBLANK($D68),ISTEXT($D68)),"",IF($D68&gt;=K$1,(BaseCost*K$1)+VLOOKUP($C68,Formulas!$F$11:$G$13,2,FALSE),""))))</f>
        <v/>
      </c>
      <c r="M68" s="108" t="str">
        <f>IF(ISBLANK($A68),"",IF(ISBLANK($C68),"",IF(OR(ISBLANK($D68),ISTEXT($D68)),"",IF($D68&gt;=M$1,(BaseCost*M$1)+VLOOKUP($C68,Formulas!$F$11:$G$13,2,FALSE),""))))</f>
        <v/>
      </c>
      <c r="N68" s="108" t="str">
        <f>IF(ISBLANK($A68),"",IF(ISBLANK($C68),"",IF(OR(ISBLANK($D68),ISTEXT($D68)),"",IF($D68&gt;=M$1,(BaseCost*M$1)+VLOOKUP($C68,Formulas!$F$11:$G$13,2,FALSE),""))))</f>
        <v/>
      </c>
      <c r="O68" s="108" t="str">
        <f>IF(ISBLANK($A68),"",IF(ISBLANK($C68),"",IF(OR(ISBLANK($D68),ISTEXT($D68)),"",IF($D68&gt;=O$1,(BaseCost*O$1)+VLOOKUP($C68,Formulas!$F$11:$G$13,2,FALSE),""))))</f>
        <v/>
      </c>
      <c r="P68" s="108" t="str">
        <f>IF(ISBLANK($A68),"",IF(ISBLANK($C68),"",IF(OR(ISBLANK($D68),ISTEXT($D68)),"",IF($D68&gt;=O$1,(BaseCost*O$1)+VLOOKUP($C68,Formulas!$F$11:$G$13,2,FALSE),""))))</f>
        <v/>
      </c>
      <c r="Q68" s="108"/>
      <c r="R68" s="108" t="str">
        <f>IF(ISBLANK($A68),"",IF(ISBLANK($C68),"",IF(OR(ISBLANK($D68),ISTEXT($D68)),"",IF($D68&gt;=R$1,(BaseCost*R$1)+VLOOKUP($C68,Formulas!$F$11:$G$13,2,FALSE),""))))</f>
        <v/>
      </c>
      <c r="S68" s="108" t="str">
        <f>IF(ISBLANK($A68),"",IF(ISBLANK($C68),"",IF(OR(ISBLANK($D68),ISTEXT($D68)),"",IF($D68&gt;=R$1,(BaseCost*R$1)+VLOOKUP($C68,Formulas!$F$11:$G$13,2,FALSE),""))))</f>
        <v/>
      </c>
      <c r="T68" s="108" t="str">
        <f>IF(ISBLANK($A68),"",IF(ISBLANK($C68),"",IF(OR(ISBLANK($D68),ISTEXT($D68)),"",IF($D68&gt;=T$1,(BaseCost*T$1)+VLOOKUP($C68,Formulas!$F$11:$G$13,2,FALSE),""))))</f>
        <v/>
      </c>
      <c r="U68" s="108" t="str">
        <f>IF(ISBLANK($A68),"",IF(ISBLANK($C68),"",IF(OR(ISBLANK($D68),ISTEXT($D68)),"",IF($D68&gt;=T$1,(BaseCost*T$1)+VLOOKUP($C68,Formulas!$F$11:$G$13,2,FALSE),""))))</f>
        <v/>
      </c>
      <c r="V68" s="108" t="str">
        <f>IF(ISBLANK($A68),"",IF(ISBLANK($C68),"",IF(OR(ISBLANK($D68),ISTEXT($D68)),"",IF($D68&gt;=V$1,(BaseCost*V$1)+VLOOKUP($C68,Formulas!$F$11:$G$13,2,FALSE),""))))</f>
        <v/>
      </c>
      <c r="W68" s="108" t="str">
        <f>IF(ISBLANK($A68),"",IF(ISBLANK($C68),"",IF(OR(ISBLANK($D68),ISTEXT($D68)),"",IF($D68&gt;=V$1,(BaseCost*V$1)+VLOOKUP($C68,Formulas!$F$11:$G$13,2,FALSE),""))))</f>
        <v/>
      </c>
      <c r="X68" s="108" t="str">
        <f>IF(ISBLANK($A68),"",IF(ISBLANK($C68),"",IF(OR(ISBLANK($D68),ISTEXT($D68)),"",IF($D68&gt;=X$1,(BaseCost*X$1)+VLOOKUP($C68,Formulas!$F$11:$G$13,2,FALSE),""))))</f>
        <v/>
      </c>
      <c r="Y68" s="108" t="str">
        <f>IF(ISBLANK($A68),"",IF(ISBLANK($C68),"",IF(OR(ISBLANK($D68),ISTEXT($D68)),"",IF($D68&gt;=X$1,(BaseCost*X$1)+VLOOKUP($C68,Formulas!$F$11:$G$13,2,FALSE),""))))</f>
        <v/>
      </c>
      <c r="Z68" s="108"/>
      <c r="AA68" s="108" t="str">
        <f>IF(ISBLANK($A68),"",IF(ISBLANK($C68),"",IF(OR(ISBLANK($D68),ISTEXT($D68)),"",IF($D68&gt;=AA$1,(BaseCost*AA$1)+VLOOKUP($C68,Formulas!$F$11:$G$13,2,FALSE),""))))</f>
        <v/>
      </c>
      <c r="AB68" s="108" t="str">
        <f>IF(ISBLANK($A68),"",IF(ISBLANK($C68),"",IF(OR(ISBLANK($D68),ISTEXT($D68)),"",IF($D68&gt;=AA$1,(BaseCost*AA$1)+VLOOKUP($C68,Formulas!$F$11:$G$13,2,FALSE),""))))</f>
        <v/>
      </c>
      <c r="AC68" s="119">
        <f t="shared" ref="AC68:AD68" si="7">SUM(F68,H68,K68,M68,O68,R68,T68,V68,X68,AA68,)</f>
        <v>0</v>
      </c>
      <c r="AD68" s="119">
        <f t="shared" si="7"/>
        <v>0</v>
      </c>
    </row>
    <row r="69" spans="1:30" ht="17.25" customHeight="1" x14ac:dyDescent="0.2">
      <c r="A69" s="108"/>
      <c r="B69" s="108"/>
      <c r="C69" s="107"/>
      <c r="D69" s="108"/>
      <c r="E69" s="108"/>
      <c r="F69" s="108" t="str">
        <f>IF(ISBLANK($A69),"",IF(ISBLANK($C69),"",IF(OR(ISBLANK($D69),ISTEXT($D69)),IF(D69="E O/S",3+VLOOKUP($C69,Formulas!$F$11:$G$13,2,FALSE),IF($D69="M O/S",6+VLOOKUP($C69,Formulas!$F$11:$G$13,2,FALSE),IF(D69="GM O/S",10+VLOOKUP($C69,Formulas!$F$11:$G$13,2,FALSE),IF(D69="TM O/S",15+VLOOKUP($C69,Formulas!$F$11:$G$13,2,FALSE),"")))),IF($D69&gt;=F$1,(BaseCost*F$1)+VLOOKUP($C69,Formulas!$F$11:$G$13,2,FALSE),""))))</f>
        <v/>
      </c>
      <c r="G69" s="108" t="str">
        <f>IF(ISBLANK($A69),"",IF(ISBLANK($C69),"",IF(OR(ISBLANK($D69),ISTEXT($D69)),IF(D69="E O/S",3+VLOOKUP($C69,Formulas!$F$11:$G$13,2,FALSE),IF($D69="M O/S",6+VLOOKUP($C69,Formulas!$F$11:$G$13,2,FALSE),IF(D69="GM O/S",10+VLOOKUP($C69,Formulas!$F$11:$G$13,2,FALSE),IF(D69="TM O/S",15+VLOOKUP($C69,Formulas!$F$11:$G$13,2,FALSE),"")))),IF($D69&gt;=F$1,(BaseCost*F$1)+VLOOKUP($C69,Formulas!$F$11:$G$13,2,FALSE),""))))</f>
        <v/>
      </c>
      <c r="H69" s="108" t="str">
        <f>IF(ISBLANK($A69),"",IF(ISBLANK($C69),"",IF(OR(ISBLANK($D69),ISTEXT($D69)),"",IF($D69&gt;=H$1,(BaseCost*H$1)+VLOOKUP($C69,Formulas!$F$11:$G$13,2,FALSE),""))))</f>
        <v/>
      </c>
      <c r="I69" s="108" t="str">
        <f>IF(ISBLANK($A69),"",IF(ISBLANK($C69),"",IF(OR(ISBLANK($D69),ISTEXT($D69)),"",IF($D69&gt;=H$1,(BaseCost*H$1)+VLOOKUP($C69,Formulas!$F$11:$G$13,2,FALSE),""))))</f>
        <v/>
      </c>
      <c r="J69" s="108"/>
      <c r="K69" s="108" t="str">
        <f>IF(ISBLANK($A69),"",IF(ISBLANK($C69),"",IF(OR(ISBLANK($D69),ISTEXT($D69)),"",IF($D69&gt;=K$1,(BaseCost*K$1)+VLOOKUP($C69,Formulas!$F$11:$G$13,2,FALSE),""))))</f>
        <v/>
      </c>
      <c r="L69" s="108" t="str">
        <f>IF(ISBLANK($A69),"",IF(ISBLANK($C69),"",IF(OR(ISBLANK($D69),ISTEXT($D69)),"",IF($D69&gt;=K$1,(BaseCost*K$1)+VLOOKUP($C69,Formulas!$F$11:$G$13,2,FALSE),""))))</f>
        <v/>
      </c>
      <c r="M69" s="108" t="str">
        <f>IF(ISBLANK($A69),"",IF(ISBLANK($C69),"",IF(OR(ISBLANK($D69),ISTEXT($D69)),"",IF($D69&gt;=M$1,(BaseCost*M$1)+VLOOKUP($C69,Formulas!$F$11:$G$13,2,FALSE),""))))</f>
        <v/>
      </c>
      <c r="N69" s="108" t="str">
        <f>IF(ISBLANK($A69),"",IF(ISBLANK($C69),"",IF(OR(ISBLANK($D69),ISTEXT($D69)),"",IF($D69&gt;=M$1,(BaseCost*M$1)+VLOOKUP($C69,Formulas!$F$11:$G$13,2,FALSE),""))))</f>
        <v/>
      </c>
      <c r="O69" s="108" t="str">
        <f>IF(ISBLANK($A69),"",IF(ISBLANK($C69),"",IF(OR(ISBLANK($D69),ISTEXT($D69)),"",IF($D69&gt;=O$1,(BaseCost*O$1)+VLOOKUP($C69,Formulas!$F$11:$G$13,2,FALSE),""))))</f>
        <v/>
      </c>
      <c r="P69" s="108" t="str">
        <f>IF(ISBLANK($A69),"",IF(ISBLANK($C69),"",IF(OR(ISBLANK($D69),ISTEXT($D69)),"",IF($D69&gt;=O$1,(BaseCost*O$1)+VLOOKUP($C69,Formulas!$F$11:$G$13,2,FALSE),""))))</f>
        <v/>
      </c>
      <c r="Q69" s="108"/>
      <c r="R69" s="108" t="str">
        <f>IF(ISBLANK($A69),"",IF(ISBLANK($C69),"",IF(OR(ISBLANK($D69),ISTEXT($D69)),"",IF($D69&gt;=R$1,(BaseCost*R$1)+VLOOKUP($C69,Formulas!$F$11:$G$13,2,FALSE),""))))</f>
        <v/>
      </c>
      <c r="S69" s="108" t="str">
        <f>IF(ISBLANK($A69),"",IF(ISBLANK($C69),"",IF(OR(ISBLANK($D69),ISTEXT($D69)),"",IF($D69&gt;=R$1,(BaseCost*R$1)+VLOOKUP($C69,Formulas!$F$11:$G$13,2,FALSE),""))))</f>
        <v/>
      </c>
      <c r="T69" s="108" t="str">
        <f>IF(ISBLANK($A69),"",IF(ISBLANK($C69),"",IF(OR(ISBLANK($D69),ISTEXT($D69)),"",IF($D69&gt;=T$1,(BaseCost*T$1)+VLOOKUP($C69,Formulas!$F$11:$G$13,2,FALSE),""))))</f>
        <v/>
      </c>
      <c r="U69" s="108" t="str">
        <f>IF(ISBLANK($A69),"",IF(ISBLANK($C69),"",IF(OR(ISBLANK($D69),ISTEXT($D69)),"",IF($D69&gt;=T$1,(BaseCost*T$1)+VLOOKUP($C69,Formulas!$F$11:$G$13,2,FALSE),""))))</f>
        <v/>
      </c>
      <c r="V69" s="108" t="str">
        <f>IF(ISBLANK($A69),"",IF(ISBLANK($C69),"",IF(OR(ISBLANK($D69),ISTEXT($D69)),"",IF($D69&gt;=V$1,(BaseCost*V$1)+VLOOKUP($C69,Formulas!$F$11:$G$13,2,FALSE),""))))</f>
        <v/>
      </c>
      <c r="W69" s="108" t="str">
        <f>IF(ISBLANK($A69),"",IF(ISBLANK($C69),"",IF(OR(ISBLANK($D69),ISTEXT($D69)),"",IF($D69&gt;=V$1,(BaseCost*V$1)+VLOOKUP($C69,Formulas!$F$11:$G$13,2,FALSE),""))))</f>
        <v/>
      </c>
      <c r="X69" s="108" t="str">
        <f>IF(ISBLANK($A69),"",IF(ISBLANK($C69),"",IF(OR(ISBLANK($D69),ISTEXT($D69)),"",IF($D69&gt;=X$1,(BaseCost*X$1)+VLOOKUP($C69,Formulas!$F$11:$G$13,2,FALSE),""))))</f>
        <v/>
      </c>
      <c r="Y69" s="108" t="str">
        <f>IF(ISBLANK($A69),"",IF(ISBLANK($C69),"",IF(OR(ISBLANK($D69),ISTEXT($D69)),"",IF($D69&gt;=X$1,(BaseCost*X$1)+VLOOKUP($C69,Formulas!$F$11:$G$13,2,FALSE),""))))</f>
        <v/>
      </c>
      <c r="Z69" s="108"/>
      <c r="AA69" s="108" t="str">
        <f>IF(ISBLANK($A69),"",IF(ISBLANK($C69),"",IF(OR(ISBLANK($D69),ISTEXT($D69)),"",IF($D69&gt;=AA$1,(BaseCost*AA$1)+VLOOKUP($C69,Formulas!$F$11:$G$13,2,FALSE),""))))</f>
        <v/>
      </c>
      <c r="AB69" s="108" t="str">
        <f>IF(ISBLANK($A69),"",IF(ISBLANK($C69),"",IF(OR(ISBLANK($D69),ISTEXT($D69)),"",IF($D69&gt;=AA$1,(BaseCost*AA$1)+VLOOKUP($C69,Formulas!$F$11:$G$13,2,FALSE),""))))</f>
        <v/>
      </c>
      <c r="AC69" s="119">
        <f t="shared" ref="AC69:AD69" si="8">SUM(F69,H69,K69,M69,O69,R69,T69,V69,X69,AA69,)</f>
        <v>0</v>
      </c>
      <c r="AD69" s="119">
        <f t="shared" si="8"/>
        <v>0</v>
      </c>
    </row>
    <row r="70" spans="1:30" ht="17.25" customHeight="1" x14ac:dyDescent="0.2">
      <c r="A70" s="120"/>
      <c r="B70" s="108"/>
      <c r="C70" s="121"/>
      <c r="D70" s="108"/>
      <c r="E70" s="108"/>
      <c r="F70" s="108" t="str">
        <f>IF(ISBLANK($A70),"",IF(ISBLANK($C70),"",IF(OR(ISBLANK($D70),ISTEXT($D70)),IF(D70="E O/S",3+VLOOKUP($C70,Formulas!$F$11:$G$13,2,FALSE),IF($D70="M O/S",6+VLOOKUP($C70,Formulas!$F$11:$G$13,2,FALSE),IF(D70="GM O/S",10+VLOOKUP($C70,Formulas!$F$11:$G$13,2,FALSE),IF(D70="TM O/S",15+VLOOKUP($C70,Formulas!$F$11:$G$13,2,FALSE),"")))),IF($D70&gt;=F$1,(BaseCost*F$1)+VLOOKUP($C70,Formulas!$F$11:$G$13,2,FALSE),""))))</f>
        <v/>
      </c>
      <c r="G70" s="108" t="str">
        <f>IF(ISBLANK($A70),"",IF(ISBLANK($C70),"",IF(OR(ISBLANK($D70),ISTEXT($D70)),IF(D70="E O/S",3+VLOOKUP($C70,Formulas!$F$11:$G$13,2,FALSE),IF($D70="M O/S",6+VLOOKUP($C70,Formulas!$F$11:$G$13,2,FALSE),IF(D70="GM O/S",10+VLOOKUP($C70,Formulas!$F$11:$G$13,2,FALSE),IF(D70="TM O/S",15+VLOOKUP($C70,Formulas!$F$11:$G$13,2,FALSE),"")))),IF($D70&gt;=F$1,(BaseCost*F$1)+VLOOKUP($C70,Formulas!$F$11:$G$13,2,FALSE),""))))</f>
        <v/>
      </c>
      <c r="H70" s="108" t="str">
        <f>IF(ISBLANK($A70),"",IF(ISBLANK($C70),"",IF(OR(ISBLANK($D70),ISTEXT($D70)),"",IF($D70&gt;=H$1,(BaseCost*H$1)+VLOOKUP($C70,Formulas!$F$11:$G$13,2,FALSE),""))))</f>
        <v/>
      </c>
      <c r="I70" s="108" t="str">
        <f>IF(ISBLANK($A70),"",IF(ISBLANK($C70),"",IF(OR(ISBLANK($D70),ISTEXT($D70)),"",IF($D70&gt;=H$1,(BaseCost*H$1)+VLOOKUP($C70,Formulas!$F$11:$G$13,2,FALSE),""))))</f>
        <v/>
      </c>
      <c r="J70" s="108"/>
      <c r="K70" s="108" t="str">
        <f>IF(ISBLANK($A70),"",IF(ISBLANK($C70),"",IF(OR(ISBLANK($D70),ISTEXT($D70)),"",IF($D70&gt;=K$1,(BaseCost*K$1)+VLOOKUP($C70,Formulas!$F$11:$G$13,2,FALSE),""))))</f>
        <v/>
      </c>
      <c r="L70" s="108" t="str">
        <f>IF(ISBLANK($A70),"",IF(ISBLANK($C70),"",IF(OR(ISBLANK($D70),ISTEXT($D70)),"",IF($D70&gt;=K$1,(BaseCost*K$1)+VLOOKUP($C70,Formulas!$F$11:$G$13,2,FALSE),""))))</f>
        <v/>
      </c>
      <c r="M70" s="108" t="str">
        <f>IF(ISBLANK($A70),"",IF(ISBLANK($C70),"",IF(OR(ISBLANK($D70),ISTEXT($D70)),"",IF($D70&gt;=M$1,(BaseCost*M$1)+VLOOKUP($C70,Formulas!$F$11:$G$13,2,FALSE),""))))</f>
        <v/>
      </c>
      <c r="N70" s="108" t="str">
        <f>IF(ISBLANK($A70),"",IF(ISBLANK($C70),"",IF(OR(ISBLANK($D70),ISTEXT($D70)),"",IF($D70&gt;=M$1,(BaseCost*M$1)+VLOOKUP($C70,Formulas!$F$11:$G$13,2,FALSE),""))))</f>
        <v/>
      </c>
      <c r="O70" s="108" t="str">
        <f>IF(ISBLANK($A70),"",IF(ISBLANK($C70),"",IF(OR(ISBLANK($D70),ISTEXT($D70)),"",IF($D70&gt;=O$1,(BaseCost*O$1)+VLOOKUP($C70,Formulas!$F$11:$G$13,2,FALSE),""))))</f>
        <v/>
      </c>
      <c r="P70" s="108" t="str">
        <f>IF(ISBLANK($A70),"",IF(ISBLANK($C70),"",IF(OR(ISBLANK($D70),ISTEXT($D70)),"",IF($D70&gt;=O$1,(BaseCost*O$1)+VLOOKUP($C70,Formulas!$F$11:$G$13,2,FALSE),""))))</f>
        <v/>
      </c>
      <c r="Q70" s="108"/>
      <c r="R70" s="108" t="str">
        <f>IF(ISBLANK($A70),"",IF(ISBLANK($C70),"",IF(OR(ISBLANK($D70),ISTEXT($D70)),"",IF($D70&gt;=R$1,(BaseCost*R$1)+VLOOKUP($C70,Formulas!$F$11:$G$13,2,FALSE),""))))</f>
        <v/>
      </c>
      <c r="S70" s="108" t="str">
        <f>IF(ISBLANK($A70),"",IF(ISBLANK($C70),"",IF(OR(ISBLANK($D70),ISTEXT($D70)),"",IF($D70&gt;=R$1,(BaseCost*R$1)+VLOOKUP($C70,Formulas!$F$11:$G$13,2,FALSE),""))))</f>
        <v/>
      </c>
      <c r="T70" s="108" t="str">
        <f>IF(ISBLANK($A70),"",IF(ISBLANK($C70),"",IF(OR(ISBLANK($D70),ISTEXT($D70)),"",IF($D70&gt;=T$1,(BaseCost*T$1)+VLOOKUP($C70,Formulas!$F$11:$G$13,2,FALSE),""))))</f>
        <v/>
      </c>
      <c r="U70" s="108" t="str">
        <f>IF(ISBLANK($A70),"",IF(ISBLANK($C70),"",IF(OR(ISBLANK($D70),ISTEXT($D70)),"",IF($D70&gt;=T$1,(BaseCost*T$1)+VLOOKUP($C70,Formulas!$F$11:$G$13,2,FALSE),""))))</f>
        <v/>
      </c>
      <c r="V70" s="108" t="str">
        <f>IF(ISBLANK($A70),"",IF(ISBLANK($C70),"",IF(OR(ISBLANK($D70),ISTEXT($D70)),"",IF($D70&gt;=V$1,(BaseCost*V$1)+VLOOKUP($C70,Formulas!$F$11:$G$13,2,FALSE),""))))</f>
        <v/>
      </c>
      <c r="W70" s="108" t="str">
        <f>IF(ISBLANK($A70),"",IF(ISBLANK($C70),"",IF(OR(ISBLANK($D70),ISTEXT($D70)),"",IF($D70&gt;=V$1,(BaseCost*V$1)+VLOOKUP($C70,Formulas!$F$11:$G$13,2,FALSE),""))))</f>
        <v/>
      </c>
      <c r="X70" s="108" t="str">
        <f>IF(ISBLANK($A70),"",IF(ISBLANK($C70),"",IF(OR(ISBLANK($D70),ISTEXT($D70)),"",IF($D70&gt;=X$1,(BaseCost*X$1)+VLOOKUP($C70,Formulas!$F$11:$G$13,2,FALSE),""))))</f>
        <v/>
      </c>
      <c r="Y70" s="108" t="str">
        <f>IF(ISBLANK($A70),"",IF(ISBLANK($C70),"",IF(OR(ISBLANK($D70),ISTEXT($D70)),"",IF($D70&gt;=X$1,(BaseCost*X$1)+VLOOKUP($C70,Formulas!$F$11:$G$13,2,FALSE),""))))</f>
        <v/>
      </c>
      <c r="Z70" s="108"/>
      <c r="AA70" s="108" t="str">
        <f>IF(ISBLANK($A70),"",IF(ISBLANK($C70),"",IF(OR(ISBLANK($D70),ISTEXT($D70)),"",IF($D70&gt;=AA$1,(BaseCost*AA$1)+VLOOKUP($C70,Formulas!$F$11:$G$13,2,FALSE),""))))</f>
        <v/>
      </c>
      <c r="AB70" s="108" t="str">
        <f>IF(ISBLANK($A70),"",IF(ISBLANK($C70),"",IF(OR(ISBLANK($D70),ISTEXT($D70)),"",IF($D70&gt;=AA$1,(BaseCost*AA$1)+VLOOKUP($C70,Formulas!$F$11:$G$13,2,FALSE),""))))</f>
        <v/>
      </c>
      <c r="AC70" s="119">
        <f t="shared" ref="AC70:AD70" si="9">SUM(F70,H70,K70,M70,O70,R70,T70,V70,X70,AA70,)</f>
        <v>0</v>
      </c>
      <c r="AD70" s="119">
        <f t="shared" si="9"/>
        <v>0</v>
      </c>
    </row>
    <row r="71" spans="1:30" ht="17.25" customHeight="1" x14ac:dyDescent="0.2">
      <c r="A71" s="108"/>
      <c r="B71" s="108"/>
      <c r="C71" s="107"/>
      <c r="D71" s="108"/>
      <c r="E71" s="108"/>
      <c r="F71" s="108" t="str">
        <f>IF(ISBLANK($A71),"",IF(ISBLANK($C71),"",IF(OR(ISBLANK($D71),ISTEXT($D71)),IF(D71="E O/S",3+VLOOKUP($C71,Formulas!$F$11:$G$13,2,FALSE),IF($D71="M O/S",6+VLOOKUP($C71,Formulas!$F$11:$G$13,2,FALSE),IF(D71="GM O/S",10+VLOOKUP($C71,Formulas!$F$11:$G$13,2,FALSE),IF(D71="TM O/S",15+VLOOKUP($C71,Formulas!$F$11:$G$13,2,FALSE),"")))),IF($D71&gt;=F$1,(BaseCost*F$1)+VLOOKUP($C71,Formulas!$F$11:$G$13,2,FALSE),""))))</f>
        <v/>
      </c>
      <c r="G71" s="108" t="str">
        <f>IF(ISBLANK($A71),"",IF(ISBLANK($C71),"",IF(OR(ISBLANK($D71),ISTEXT($D71)),IF(D71="E O/S",3+VLOOKUP($C71,Formulas!$F$11:$G$13,2,FALSE),IF($D71="M O/S",6+VLOOKUP($C71,Formulas!$F$11:$G$13,2,FALSE),IF(D71="GM O/S",10+VLOOKUP($C71,Formulas!$F$11:$G$13,2,FALSE),IF(D71="TM O/S",15+VLOOKUP($C71,Formulas!$F$11:$G$13,2,FALSE),"")))),IF($D71&gt;=F$1,(BaseCost*F$1)+VLOOKUP($C71,Formulas!$F$11:$G$13,2,FALSE),""))))</f>
        <v/>
      </c>
      <c r="H71" s="108" t="str">
        <f>IF(ISBLANK($A71),"",IF(ISBLANK($C71),"",IF(OR(ISBLANK($D71),ISTEXT($D71)),"",IF($D71&gt;=H$1,(BaseCost*H$1)+VLOOKUP($C71,Formulas!$F$11:$G$13,2,FALSE),""))))</f>
        <v/>
      </c>
      <c r="I71" s="108" t="str">
        <f>IF(ISBLANK($A71),"",IF(ISBLANK($C71),"",IF(OR(ISBLANK($D71),ISTEXT($D71)),"",IF($D71&gt;=H$1,(BaseCost*H$1)+VLOOKUP($C71,Formulas!$F$11:$G$13,2,FALSE),""))))</f>
        <v/>
      </c>
      <c r="J71" s="108"/>
      <c r="K71" s="108" t="str">
        <f>IF(ISBLANK($A71),"",IF(ISBLANK($C71),"",IF(OR(ISBLANK($D71),ISTEXT($D71)),"",IF($D71&gt;=K$1,(BaseCost*K$1)+VLOOKUP($C71,Formulas!$F$11:$G$13,2,FALSE),""))))</f>
        <v/>
      </c>
      <c r="L71" s="108" t="str">
        <f>IF(ISBLANK($A71),"",IF(ISBLANK($C71),"",IF(OR(ISBLANK($D71),ISTEXT($D71)),"",IF($D71&gt;=K$1,(BaseCost*K$1)+VLOOKUP($C71,Formulas!$F$11:$G$13,2,FALSE),""))))</f>
        <v/>
      </c>
      <c r="M71" s="108" t="str">
        <f>IF(ISBLANK($A71),"",IF(ISBLANK($C71),"",IF(OR(ISBLANK($D71),ISTEXT($D71)),"",IF($D71&gt;=M$1,(BaseCost*M$1)+VLOOKUP($C71,Formulas!$F$11:$G$13,2,FALSE),""))))</f>
        <v/>
      </c>
      <c r="N71" s="108" t="str">
        <f>IF(ISBLANK($A71),"",IF(ISBLANK($C71),"",IF(OR(ISBLANK($D71),ISTEXT($D71)),"",IF($D71&gt;=M$1,(BaseCost*M$1)+VLOOKUP($C71,Formulas!$F$11:$G$13,2,FALSE),""))))</f>
        <v/>
      </c>
      <c r="O71" s="108" t="str">
        <f>IF(ISBLANK($A71),"",IF(ISBLANK($C71),"",IF(OR(ISBLANK($D71),ISTEXT($D71)),"",IF($D71&gt;=O$1,(BaseCost*O$1)+VLOOKUP($C71,Formulas!$F$11:$G$13,2,FALSE),""))))</f>
        <v/>
      </c>
      <c r="P71" s="108" t="str">
        <f>IF(ISBLANK($A71),"",IF(ISBLANK($C71),"",IF(OR(ISBLANK($D71),ISTEXT($D71)),"",IF($D71&gt;=O$1,(BaseCost*O$1)+VLOOKUP($C71,Formulas!$F$11:$G$13,2,FALSE),""))))</f>
        <v/>
      </c>
      <c r="Q71" s="108"/>
      <c r="R71" s="108" t="str">
        <f>IF(ISBLANK($A71),"",IF(ISBLANK($C71),"",IF(OR(ISBLANK($D71),ISTEXT($D71)),"",IF($D71&gt;=R$1,(BaseCost*R$1)+VLOOKUP($C71,Formulas!$F$11:$G$13,2,FALSE),""))))</f>
        <v/>
      </c>
      <c r="S71" s="108" t="str">
        <f>IF(ISBLANK($A71),"",IF(ISBLANK($C71),"",IF(OR(ISBLANK($D71),ISTEXT($D71)),"",IF($D71&gt;=R$1,(BaseCost*R$1)+VLOOKUP($C71,Formulas!$F$11:$G$13,2,FALSE),""))))</f>
        <v/>
      </c>
      <c r="T71" s="108" t="str">
        <f>IF(ISBLANK($A71),"",IF(ISBLANK($C71),"",IF(OR(ISBLANK($D71),ISTEXT($D71)),"",IF($D71&gt;=T$1,(BaseCost*T$1)+VLOOKUP($C71,Formulas!$F$11:$G$13,2,FALSE),""))))</f>
        <v/>
      </c>
      <c r="U71" s="108" t="str">
        <f>IF(ISBLANK($A71),"",IF(ISBLANK($C71),"",IF(OR(ISBLANK($D71),ISTEXT($D71)),"",IF($D71&gt;=T$1,(BaseCost*T$1)+VLOOKUP($C71,Formulas!$F$11:$G$13,2,FALSE),""))))</f>
        <v/>
      </c>
      <c r="V71" s="108" t="str">
        <f>IF(ISBLANK($A71),"",IF(ISBLANK($C71),"",IF(OR(ISBLANK($D71),ISTEXT($D71)),"",IF($D71&gt;=V$1,(BaseCost*V$1)+VLOOKUP($C71,Formulas!$F$11:$G$13,2,FALSE),""))))</f>
        <v/>
      </c>
      <c r="W71" s="108" t="str">
        <f>IF(ISBLANK($A71),"",IF(ISBLANK($C71),"",IF(OR(ISBLANK($D71),ISTEXT($D71)),"",IF($D71&gt;=V$1,(BaseCost*V$1)+VLOOKUP($C71,Formulas!$F$11:$G$13,2,FALSE),""))))</f>
        <v/>
      </c>
      <c r="X71" s="108" t="str">
        <f>IF(ISBLANK($A71),"",IF(ISBLANK($C71),"",IF(OR(ISBLANK($D71),ISTEXT($D71)),"",IF($D71&gt;=X$1,(BaseCost*X$1)+VLOOKUP($C71,Formulas!$F$11:$G$13,2,FALSE),""))))</f>
        <v/>
      </c>
      <c r="Y71" s="108" t="str">
        <f>IF(ISBLANK($A71),"",IF(ISBLANK($C71),"",IF(OR(ISBLANK($D71),ISTEXT($D71)),"",IF($D71&gt;=X$1,(BaseCost*X$1)+VLOOKUP($C71,Formulas!$F$11:$G$13,2,FALSE),""))))</f>
        <v/>
      </c>
      <c r="Z71" s="108"/>
      <c r="AA71" s="108" t="str">
        <f>IF(ISBLANK($A71),"",IF(ISBLANK($C71),"",IF(OR(ISBLANK($D71),ISTEXT($D71)),"",IF($D71&gt;=AA$1,(BaseCost*AA$1)+VLOOKUP($C71,Formulas!$F$11:$G$13,2,FALSE),""))))</f>
        <v/>
      </c>
      <c r="AB71" s="108" t="str">
        <f>IF(ISBLANK($A71),"",IF(ISBLANK($C71),"",IF(OR(ISBLANK($D71),ISTEXT($D71)),"",IF($D71&gt;=AA$1,(BaseCost*AA$1)+VLOOKUP($C71,Formulas!$F$11:$G$13,2,FALSE),""))))</f>
        <v/>
      </c>
      <c r="AC71" s="119">
        <f t="shared" ref="AC71:AD71" si="10">SUM(F71,H71,K71,M71,O71,R71,T71,V71,X71,AA71,)</f>
        <v>0</v>
      </c>
      <c r="AD71" s="119">
        <f t="shared" si="10"/>
        <v>0</v>
      </c>
    </row>
    <row r="72" spans="1:30" ht="17.25" customHeight="1" x14ac:dyDescent="0.2">
      <c r="A72" s="108"/>
      <c r="B72" s="108"/>
      <c r="C72" s="107"/>
      <c r="D72" s="108"/>
      <c r="E72" s="108"/>
      <c r="F72" s="108" t="str">
        <f>IF(ISBLANK($A72),"",IF(ISBLANK($C72),"",IF(OR(ISBLANK($D72),ISTEXT($D72)),IF(D72="E O/S",3+VLOOKUP($C72,Formulas!$F$11:$G$13,2,FALSE),IF($D72="M O/S",6+VLOOKUP($C72,Formulas!$F$11:$G$13,2,FALSE),IF(D72="GM O/S",10+VLOOKUP($C72,Formulas!$F$11:$G$13,2,FALSE),IF(D72="TM O/S",15+VLOOKUP($C72,Formulas!$F$11:$G$13,2,FALSE),"")))),IF($D72&gt;=F$1,(BaseCost*F$1)+VLOOKUP($C72,Formulas!$F$11:$G$13,2,FALSE),""))))</f>
        <v/>
      </c>
      <c r="G72" s="108" t="str">
        <f>IF(ISBLANK($A72),"",IF(ISBLANK($C72),"",IF(OR(ISBLANK($D72),ISTEXT($D72)),IF(D72="E O/S",3+VLOOKUP($C72,Formulas!$F$11:$G$13,2,FALSE),IF($D72="M O/S",6+VLOOKUP($C72,Formulas!$F$11:$G$13,2,FALSE),IF(D72="GM O/S",10+VLOOKUP($C72,Formulas!$F$11:$G$13,2,FALSE),IF(D72="TM O/S",15+VLOOKUP($C72,Formulas!$F$11:$G$13,2,FALSE),"")))),IF($D72&gt;=F$1,(BaseCost*F$1)+VLOOKUP($C72,Formulas!$F$11:$G$13,2,FALSE),""))))</f>
        <v/>
      </c>
      <c r="H72" s="108" t="str">
        <f>IF(ISBLANK($A72),"",IF(ISBLANK($C72),"",IF(OR(ISBLANK($D72),ISTEXT($D72)),"",IF($D72&gt;=H$1,(BaseCost*H$1)+VLOOKUP($C72,Formulas!$F$11:$G$13,2,FALSE),""))))</f>
        <v/>
      </c>
      <c r="I72" s="108" t="str">
        <f>IF(ISBLANK($A72),"",IF(ISBLANK($C72),"",IF(OR(ISBLANK($D72),ISTEXT($D72)),"",IF($D72&gt;=H$1,(BaseCost*H$1)+VLOOKUP($C72,Formulas!$F$11:$G$13,2,FALSE),""))))</f>
        <v/>
      </c>
      <c r="J72" s="108"/>
      <c r="K72" s="108" t="str">
        <f>IF(ISBLANK($A72),"",IF(ISBLANK($C72),"",IF(OR(ISBLANK($D72),ISTEXT($D72)),"",IF($D72&gt;=K$1,(BaseCost*K$1)+VLOOKUP($C72,Formulas!$F$11:$G$13,2,FALSE),""))))</f>
        <v/>
      </c>
      <c r="L72" s="108" t="str">
        <f>IF(ISBLANK($A72),"",IF(ISBLANK($C72),"",IF(OR(ISBLANK($D72),ISTEXT($D72)),"",IF($D72&gt;=K$1,(BaseCost*K$1)+VLOOKUP($C72,Formulas!$F$11:$G$13,2,FALSE),""))))</f>
        <v/>
      </c>
      <c r="M72" s="108" t="str">
        <f>IF(ISBLANK($A72),"",IF(ISBLANK($C72),"",IF(OR(ISBLANK($D72),ISTEXT($D72)),"",IF($D72&gt;=M$1,(BaseCost*M$1)+VLOOKUP($C72,Formulas!$F$11:$G$13,2,FALSE),""))))</f>
        <v/>
      </c>
      <c r="N72" s="108" t="str">
        <f>IF(ISBLANK($A72),"",IF(ISBLANK($C72),"",IF(OR(ISBLANK($D72),ISTEXT($D72)),"",IF($D72&gt;=M$1,(BaseCost*M$1)+VLOOKUP($C72,Formulas!$F$11:$G$13,2,FALSE),""))))</f>
        <v/>
      </c>
      <c r="O72" s="108" t="str">
        <f>IF(ISBLANK($A72),"",IF(ISBLANK($C72),"",IF(OR(ISBLANK($D72),ISTEXT($D72)),"",IF($D72&gt;=O$1,(BaseCost*O$1)+VLOOKUP($C72,Formulas!$F$11:$G$13,2,FALSE),""))))</f>
        <v/>
      </c>
      <c r="P72" s="108" t="str">
        <f>IF(ISBLANK($A72),"",IF(ISBLANK($C72),"",IF(OR(ISBLANK($D72),ISTEXT($D72)),"",IF($D72&gt;=O$1,(BaseCost*O$1)+VLOOKUP($C72,Formulas!$F$11:$G$13,2,FALSE),""))))</f>
        <v/>
      </c>
      <c r="Q72" s="108"/>
      <c r="R72" s="108" t="str">
        <f>IF(ISBLANK($A72),"",IF(ISBLANK($C72),"",IF(OR(ISBLANK($D72),ISTEXT($D72)),"",IF($D72&gt;=R$1,(BaseCost*R$1)+VLOOKUP($C72,Formulas!$F$11:$G$13,2,FALSE),""))))</f>
        <v/>
      </c>
      <c r="S72" s="108" t="str">
        <f>IF(ISBLANK($A72),"",IF(ISBLANK($C72),"",IF(OR(ISBLANK($D72),ISTEXT($D72)),"",IF($D72&gt;=R$1,(BaseCost*R$1)+VLOOKUP($C72,Formulas!$F$11:$G$13,2,FALSE),""))))</f>
        <v/>
      </c>
      <c r="T72" s="108" t="str">
        <f>IF(ISBLANK($A72),"",IF(ISBLANK($C72),"",IF(OR(ISBLANK($D72),ISTEXT($D72)),"",IF($D72&gt;=T$1,(BaseCost*T$1)+VLOOKUP($C72,Formulas!$F$11:$G$13,2,FALSE),""))))</f>
        <v/>
      </c>
      <c r="U72" s="108" t="str">
        <f>IF(ISBLANK($A72),"",IF(ISBLANK($C72),"",IF(OR(ISBLANK($D72),ISTEXT($D72)),"",IF($D72&gt;=T$1,(BaseCost*T$1)+VLOOKUP($C72,Formulas!$F$11:$G$13,2,FALSE),""))))</f>
        <v/>
      </c>
      <c r="V72" s="108" t="str">
        <f>IF(ISBLANK($A72),"",IF(ISBLANK($C72),"",IF(OR(ISBLANK($D72),ISTEXT($D72)),"",IF($D72&gt;=V$1,(BaseCost*V$1)+VLOOKUP($C72,Formulas!$F$11:$G$13,2,FALSE),""))))</f>
        <v/>
      </c>
      <c r="W72" s="108" t="str">
        <f>IF(ISBLANK($A72),"",IF(ISBLANK($C72),"",IF(OR(ISBLANK($D72),ISTEXT($D72)),"",IF($D72&gt;=V$1,(BaseCost*V$1)+VLOOKUP($C72,Formulas!$F$11:$G$13,2,FALSE),""))))</f>
        <v/>
      </c>
      <c r="X72" s="108" t="str">
        <f>IF(ISBLANK($A72),"",IF(ISBLANK($C72),"",IF(OR(ISBLANK($D72),ISTEXT($D72)),"",IF($D72&gt;=X$1,(BaseCost*X$1)+VLOOKUP($C72,Formulas!$F$11:$G$13,2,FALSE),""))))</f>
        <v/>
      </c>
      <c r="Y72" s="108" t="str">
        <f>IF(ISBLANK($A72),"",IF(ISBLANK($C72),"",IF(OR(ISBLANK($D72),ISTEXT($D72)),"",IF($D72&gt;=X$1,(BaseCost*X$1)+VLOOKUP($C72,Formulas!$F$11:$G$13,2,FALSE),""))))</f>
        <v/>
      </c>
      <c r="Z72" s="108"/>
      <c r="AA72" s="108" t="str">
        <f>IF(ISBLANK($A72),"",IF(ISBLANK($C72),"",IF(OR(ISBLANK($D72),ISTEXT($D72)),"",IF($D72&gt;=AA$1,(BaseCost*AA$1)+VLOOKUP($C72,Formulas!$F$11:$G$13,2,FALSE),""))))</f>
        <v/>
      </c>
      <c r="AB72" s="108" t="str">
        <f>IF(ISBLANK($A72),"",IF(ISBLANK($C72),"",IF(OR(ISBLANK($D72),ISTEXT($D72)),"",IF($D72&gt;=AA$1,(BaseCost*AA$1)+VLOOKUP($C72,Formulas!$F$11:$G$13,2,FALSE),""))))</f>
        <v/>
      </c>
      <c r="AC72" s="119">
        <f t="shared" ref="AC72:AD72" si="11">SUM(F72,H72,K72,M72,O72,R72,T72,V72,X72,AA72,)</f>
        <v>0</v>
      </c>
      <c r="AD72" s="119">
        <f t="shared" si="11"/>
        <v>0</v>
      </c>
    </row>
    <row r="73" spans="1:30" ht="17.25" customHeight="1" x14ac:dyDescent="0.2">
      <c r="A73" s="108"/>
      <c r="B73" s="108"/>
      <c r="C73" s="107"/>
      <c r="D73" s="108"/>
      <c r="E73" s="108"/>
      <c r="F73" s="108" t="str">
        <f>IF(ISBLANK($A73),"",IF(ISBLANK($C73),"",IF(OR(ISBLANK($D73),ISTEXT($D73)),IF(D73="E O/S",3+VLOOKUP($C73,Formulas!$F$11:$G$13,2,FALSE),IF($D73="M O/S",6+VLOOKUP($C73,Formulas!$F$11:$G$13,2,FALSE),IF(D73="GM O/S",10+VLOOKUP($C73,Formulas!$F$11:$G$13,2,FALSE),IF(D73="TM O/S",15+VLOOKUP($C73,Formulas!$F$11:$G$13,2,FALSE),"")))),IF($D73&gt;=F$1,(BaseCost*F$1)+VLOOKUP($C73,Formulas!$F$11:$G$13,2,FALSE),""))))</f>
        <v/>
      </c>
      <c r="G73" s="108" t="str">
        <f>IF(ISBLANK($A73),"",IF(ISBLANK($C73),"",IF(OR(ISBLANK($D73),ISTEXT($D73)),IF(D73="E O/S",3+VLOOKUP($C73,Formulas!$F$11:$G$13,2,FALSE),IF($D73="M O/S",6+VLOOKUP($C73,Formulas!$F$11:$G$13,2,FALSE),IF(D73="GM O/S",10+VLOOKUP($C73,Formulas!$F$11:$G$13,2,FALSE),IF(D73="TM O/S",15+VLOOKUP($C73,Formulas!$F$11:$G$13,2,FALSE),"")))),IF($D73&gt;=F$1,(BaseCost*F$1)+VLOOKUP($C73,Formulas!$F$11:$G$13,2,FALSE),""))))</f>
        <v/>
      </c>
      <c r="H73" s="108" t="str">
        <f>IF(ISBLANK($A73),"",IF(ISBLANK($C73),"",IF(OR(ISBLANK($D73),ISTEXT($D73)),"",IF($D73&gt;=H$1,(BaseCost*H$1)+VLOOKUP($C73,Formulas!$F$11:$G$13,2,FALSE),""))))</f>
        <v/>
      </c>
      <c r="I73" s="108" t="str">
        <f>IF(ISBLANK($A73),"",IF(ISBLANK($C73),"",IF(OR(ISBLANK($D73),ISTEXT($D73)),"",IF($D73&gt;=H$1,(BaseCost*H$1)+VLOOKUP($C73,Formulas!$F$11:$G$13,2,FALSE),""))))</f>
        <v/>
      </c>
      <c r="J73" s="108"/>
      <c r="K73" s="108" t="str">
        <f>IF(ISBLANK($A73),"",IF(ISBLANK($C73),"",IF(OR(ISBLANK($D73),ISTEXT($D73)),"",IF($D73&gt;=K$1,(BaseCost*K$1)+VLOOKUP($C73,Formulas!$F$11:$G$13,2,FALSE),""))))</f>
        <v/>
      </c>
      <c r="L73" s="108" t="str">
        <f>IF(ISBLANK($A73),"",IF(ISBLANK($C73),"",IF(OR(ISBLANK($D73),ISTEXT($D73)),"",IF($D73&gt;=K$1,(BaseCost*K$1)+VLOOKUP($C73,Formulas!$F$11:$G$13,2,FALSE),""))))</f>
        <v/>
      </c>
      <c r="M73" s="108" t="str">
        <f>IF(ISBLANK($A73),"",IF(ISBLANK($C73),"",IF(OR(ISBLANK($D73),ISTEXT($D73)),"",IF($D73&gt;=M$1,(BaseCost*M$1)+VLOOKUP($C73,Formulas!$F$11:$G$13,2,FALSE),""))))</f>
        <v/>
      </c>
      <c r="N73" s="108" t="str">
        <f>IF(ISBLANK($A73),"",IF(ISBLANK($C73),"",IF(OR(ISBLANK($D73),ISTEXT($D73)),"",IF($D73&gt;=M$1,(BaseCost*M$1)+VLOOKUP($C73,Formulas!$F$11:$G$13,2,FALSE),""))))</f>
        <v/>
      </c>
      <c r="O73" s="108" t="str">
        <f>IF(ISBLANK($A73),"",IF(ISBLANK($C73),"",IF(OR(ISBLANK($D73),ISTEXT($D73)),"",IF($D73&gt;=O$1,(BaseCost*O$1)+VLOOKUP($C73,Formulas!$F$11:$G$13,2,FALSE),""))))</f>
        <v/>
      </c>
      <c r="P73" s="108" t="str">
        <f>IF(ISBLANK($A73),"",IF(ISBLANK($C73),"",IF(OR(ISBLANK($D73),ISTEXT($D73)),"",IF($D73&gt;=O$1,(BaseCost*O$1)+VLOOKUP($C73,Formulas!$F$11:$G$13,2,FALSE),""))))</f>
        <v/>
      </c>
      <c r="Q73" s="108"/>
      <c r="R73" s="108" t="str">
        <f>IF(ISBLANK($A73),"",IF(ISBLANK($C73),"",IF(OR(ISBLANK($D73),ISTEXT($D73)),"",IF($D73&gt;=R$1,(BaseCost*R$1)+VLOOKUP($C73,Formulas!$F$11:$G$13,2,FALSE),""))))</f>
        <v/>
      </c>
      <c r="S73" s="108" t="str">
        <f>IF(ISBLANK($A73),"",IF(ISBLANK($C73),"",IF(OR(ISBLANK($D73),ISTEXT($D73)),"",IF($D73&gt;=R$1,(BaseCost*R$1)+VLOOKUP($C73,Formulas!$F$11:$G$13,2,FALSE),""))))</f>
        <v/>
      </c>
      <c r="T73" s="108" t="str">
        <f>IF(ISBLANK($A73),"",IF(ISBLANK($C73),"",IF(OR(ISBLANK($D73),ISTEXT($D73)),"",IF($D73&gt;=T$1,(BaseCost*T$1)+VLOOKUP($C73,Formulas!$F$11:$G$13,2,FALSE),""))))</f>
        <v/>
      </c>
      <c r="U73" s="108" t="str">
        <f>IF(ISBLANK($A73),"",IF(ISBLANK($C73),"",IF(OR(ISBLANK($D73),ISTEXT($D73)),"",IF($D73&gt;=T$1,(BaseCost*T$1)+VLOOKUP($C73,Formulas!$F$11:$G$13,2,FALSE),""))))</f>
        <v/>
      </c>
      <c r="V73" s="108" t="str">
        <f>IF(ISBLANK($A73),"",IF(ISBLANK($C73),"",IF(OR(ISBLANK($D73),ISTEXT($D73)),"",IF($D73&gt;=V$1,(BaseCost*V$1)+VLOOKUP($C73,Formulas!$F$11:$G$13,2,FALSE),""))))</f>
        <v/>
      </c>
      <c r="W73" s="108" t="str">
        <f>IF(ISBLANK($A73),"",IF(ISBLANK($C73),"",IF(OR(ISBLANK($D73),ISTEXT($D73)),"",IF($D73&gt;=V$1,(BaseCost*V$1)+VLOOKUP($C73,Formulas!$F$11:$G$13,2,FALSE),""))))</f>
        <v/>
      </c>
      <c r="X73" s="108" t="str">
        <f>IF(ISBLANK($A73),"",IF(ISBLANK($C73),"",IF(OR(ISBLANK($D73),ISTEXT($D73)),"",IF($D73&gt;=X$1,(BaseCost*X$1)+VLOOKUP($C73,Formulas!$F$11:$G$13,2,FALSE),""))))</f>
        <v/>
      </c>
      <c r="Y73" s="108" t="str">
        <f>IF(ISBLANK($A73),"",IF(ISBLANK($C73),"",IF(OR(ISBLANK($D73),ISTEXT($D73)),"",IF($D73&gt;=X$1,(BaseCost*X$1)+VLOOKUP($C73,Formulas!$F$11:$G$13,2,FALSE),""))))</f>
        <v/>
      </c>
      <c r="Z73" s="108"/>
      <c r="AA73" s="108" t="str">
        <f>IF(ISBLANK($A73),"",IF(ISBLANK($C73),"",IF(OR(ISBLANK($D73),ISTEXT($D73)),"",IF($D73&gt;=AA$1,(BaseCost*AA$1)+VLOOKUP($C73,Formulas!$F$11:$G$13,2,FALSE),""))))</f>
        <v/>
      </c>
      <c r="AB73" s="108" t="str">
        <f>IF(ISBLANK($A73),"",IF(ISBLANK($C73),"",IF(OR(ISBLANK($D73),ISTEXT($D73)),"",IF($D73&gt;=AA$1,(BaseCost*AA$1)+VLOOKUP($C73,Formulas!$F$11:$G$13,2,FALSE),""))))</f>
        <v/>
      </c>
      <c r="AC73" s="119">
        <f t="shared" ref="AC73:AD73" si="12">SUM(F73,H73,K73,M73,O73,R73,T73,V73,X73,AA73,)</f>
        <v>0</v>
      </c>
      <c r="AD73" s="119">
        <f t="shared" si="12"/>
        <v>0</v>
      </c>
    </row>
    <row r="74" spans="1:30" ht="17.25" customHeight="1" x14ac:dyDescent="0.2">
      <c r="A74" s="108"/>
      <c r="B74" s="108"/>
      <c r="C74" s="107"/>
      <c r="D74" s="108"/>
      <c r="E74" s="108"/>
      <c r="F74" s="108" t="str">
        <f>IF(ISBLANK($A74),"",IF(ISBLANK($C74),"",IF(OR(ISBLANK($D74),ISTEXT($D74)),IF(D74="E O/S",3+VLOOKUP($C74,Formulas!$F$11:$G$13,2,FALSE),IF($D74="M O/S",6+VLOOKUP($C74,Formulas!$F$11:$G$13,2,FALSE),IF(D74="GM O/S",10+VLOOKUP($C74,Formulas!$F$11:$G$13,2,FALSE),IF(D74="TM O/S",15+VLOOKUP($C74,Formulas!$F$11:$G$13,2,FALSE),"")))),IF($D74&gt;=F$1,(BaseCost*F$1)+VLOOKUP($C74,Formulas!$F$11:$G$13,2,FALSE),""))))</f>
        <v/>
      </c>
      <c r="G74" s="108" t="str">
        <f>IF(ISBLANK($A74),"",IF(ISBLANK($C74),"",IF(OR(ISBLANK($D74),ISTEXT($D74)),IF(D74="E O/S",3+VLOOKUP($C74,Formulas!$F$11:$G$13,2,FALSE),IF($D74="M O/S",6+VLOOKUP($C74,Formulas!$F$11:$G$13,2,FALSE),IF(D74="GM O/S",10+VLOOKUP($C74,Formulas!$F$11:$G$13,2,FALSE),IF(D74="TM O/S",15+VLOOKUP($C74,Formulas!$F$11:$G$13,2,FALSE),"")))),IF($D74&gt;=F$1,(BaseCost*F$1)+VLOOKUP($C74,Formulas!$F$11:$G$13,2,FALSE),""))))</f>
        <v/>
      </c>
      <c r="H74" s="108" t="str">
        <f>IF(ISBLANK($A74),"",IF(ISBLANK($C74),"",IF(OR(ISBLANK($D74),ISTEXT($D74)),"",IF($D74&gt;=H$1,(BaseCost*H$1)+VLOOKUP($C74,Formulas!$F$11:$G$13,2,FALSE),""))))</f>
        <v/>
      </c>
      <c r="I74" s="108" t="str">
        <f>IF(ISBLANK($A74),"",IF(ISBLANK($C74),"",IF(OR(ISBLANK($D74),ISTEXT($D74)),"",IF($D74&gt;=H$1,(BaseCost*H$1)+VLOOKUP($C74,Formulas!$F$11:$G$13,2,FALSE),""))))</f>
        <v/>
      </c>
      <c r="J74" s="108"/>
      <c r="K74" s="108" t="str">
        <f>IF(ISBLANK($A74),"",IF(ISBLANK($C74),"",IF(OR(ISBLANK($D74),ISTEXT($D74)),"",IF($D74&gt;=K$1,(BaseCost*K$1)+VLOOKUP($C74,Formulas!$F$11:$G$13,2,FALSE),""))))</f>
        <v/>
      </c>
      <c r="L74" s="108" t="str">
        <f>IF(ISBLANK($A74),"",IF(ISBLANK($C74),"",IF(OR(ISBLANK($D74),ISTEXT($D74)),"",IF($D74&gt;=K$1,(BaseCost*K$1)+VLOOKUP($C74,Formulas!$F$11:$G$13,2,FALSE),""))))</f>
        <v/>
      </c>
      <c r="M74" s="108" t="str">
        <f>IF(ISBLANK($A74),"",IF(ISBLANK($C74),"",IF(OR(ISBLANK($D74),ISTEXT($D74)),"",IF($D74&gt;=M$1,(BaseCost*M$1)+VLOOKUP($C74,Formulas!$F$11:$G$13,2,FALSE),""))))</f>
        <v/>
      </c>
      <c r="N74" s="108" t="str">
        <f>IF(ISBLANK($A74),"",IF(ISBLANK($C74),"",IF(OR(ISBLANK($D74),ISTEXT($D74)),"",IF($D74&gt;=M$1,(BaseCost*M$1)+VLOOKUP($C74,Formulas!$F$11:$G$13,2,FALSE),""))))</f>
        <v/>
      </c>
      <c r="O74" s="108" t="str">
        <f>IF(ISBLANK($A74),"",IF(ISBLANK($C74),"",IF(OR(ISBLANK($D74),ISTEXT($D74)),"",IF($D74&gt;=O$1,(BaseCost*O$1)+VLOOKUP($C74,Formulas!$F$11:$G$13,2,FALSE),""))))</f>
        <v/>
      </c>
      <c r="P74" s="108" t="str">
        <f>IF(ISBLANK($A74),"",IF(ISBLANK($C74),"",IF(OR(ISBLANK($D74),ISTEXT($D74)),"",IF($D74&gt;=O$1,(BaseCost*O$1)+VLOOKUP($C74,Formulas!$F$11:$G$13,2,FALSE),""))))</f>
        <v/>
      </c>
      <c r="Q74" s="108"/>
      <c r="R74" s="108" t="str">
        <f>IF(ISBLANK($A74),"",IF(ISBLANK($C74),"",IF(OR(ISBLANK($D74),ISTEXT($D74)),"",IF($D74&gt;=R$1,(BaseCost*R$1)+VLOOKUP($C74,Formulas!$F$11:$G$13,2,FALSE),""))))</f>
        <v/>
      </c>
      <c r="S74" s="108" t="str">
        <f>IF(ISBLANK($A74),"",IF(ISBLANK($C74),"",IF(OR(ISBLANK($D74),ISTEXT($D74)),"",IF($D74&gt;=R$1,(BaseCost*R$1)+VLOOKUP($C74,Formulas!$F$11:$G$13,2,FALSE),""))))</f>
        <v/>
      </c>
      <c r="T74" s="108" t="str">
        <f>IF(ISBLANK($A74),"",IF(ISBLANK($C74),"",IF(OR(ISBLANK($D74),ISTEXT($D74)),"",IF($D74&gt;=T$1,(BaseCost*T$1)+VLOOKUP($C74,Formulas!$F$11:$G$13,2,FALSE),""))))</f>
        <v/>
      </c>
      <c r="U74" s="108" t="str">
        <f>IF(ISBLANK($A74),"",IF(ISBLANK($C74),"",IF(OR(ISBLANK($D74),ISTEXT($D74)),"",IF($D74&gt;=T$1,(BaseCost*T$1)+VLOOKUP($C74,Formulas!$F$11:$G$13,2,FALSE),""))))</f>
        <v/>
      </c>
      <c r="V74" s="108" t="str">
        <f>IF(ISBLANK($A74),"",IF(ISBLANK($C74),"",IF(OR(ISBLANK($D74),ISTEXT($D74)),"",IF($D74&gt;=V$1,(BaseCost*V$1)+VLOOKUP($C74,Formulas!$F$11:$G$13,2,FALSE),""))))</f>
        <v/>
      </c>
      <c r="W74" s="108" t="str">
        <f>IF(ISBLANK($A74),"",IF(ISBLANK($C74),"",IF(OR(ISBLANK($D74),ISTEXT($D74)),"",IF($D74&gt;=V$1,(BaseCost*V$1)+VLOOKUP($C74,Formulas!$F$11:$G$13,2,FALSE),""))))</f>
        <v/>
      </c>
      <c r="X74" s="108" t="str">
        <f>IF(ISBLANK($A74),"",IF(ISBLANK($C74),"",IF(OR(ISBLANK($D74),ISTEXT($D74)),"",IF($D74&gt;=X$1,(BaseCost*X$1)+VLOOKUP($C74,Formulas!$F$11:$G$13,2,FALSE),""))))</f>
        <v/>
      </c>
      <c r="Y74" s="108" t="str">
        <f>IF(ISBLANK($A74),"",IF(ISBLANK($C74),"",IF(OR(ISBLANK($D74),ISTEXT($D74)),"",IF($D74&gt;=X$1,(BaseCost*X$1)+VLOOKUP($C74,Formulas!$F$11:$G$13,2,FALSE),""))))</f>
        <v/>
      </c>
      <c r="Z74" s="108"/>
      <c r="AA74" s="108" t="str">
        <f>IF(ISBLANK($A74),"",IF(ISBLANK($C74),"",IF(OR(ISBLANK($D74),ISTEXT($D74)),"",IF($D74&gt;=AA$1,(BaseCost*AA$1)+VLOOKUP($C74,Formulas!$F$11:$G$13,2,FALSE),""))))</f>
        <v/>
      </c>
      <c r="AB74" s="108" t="str">
        <f>IF(ISBLANK($A74),"",IF(ISBLANK($C74),"",IF(OR(ISBLANK($D74),ISTEXT($D74)),"",IF($D74&gt;=AA$1,(BaseCost*AA$1)+VLOOKUP($C74,Formulas!$F$11:$G$13,2,FALSE),""))))</f>
        <v/>
      </c>
      <c r="AC74" s="119">
        <f t="shared" ref="AC74:AD74" si="13">SUM(F74,H74,K74,M74,O74,R74,T74,V74,X74,AA74,)</f>
        <v>0</v>
      </c>
      <c r="AD74" s="119">
        <f t="shared" si="13"/>
        <v>0</v>
      </c>
    </row>
    <row r="75" spans="1:30" ht="17.25" customHeight="1" x14ac:dyDescent="0.2">
      <c r="A75" s="108"/>
      <c r="B75" s="108"/>
      <c r="C75" s="107"/>
      <c r="D75" s="108"/>
      <c r="E75" s="108"/>
      <c r="F75" s="108" t="str">
        <f>IF(ISBLANK($A75),"",IF(ISBLANK($C75),"",IF(OR(ISBLANK($D75),ISTEXT($D75)),IF(D75="E O/S",3+VLOOKUP($C75,Formulas!$F$11:$G$13,2,FALSE),IF($D75="M O/S",6+VLOOKUP($C75,Formulas!$F$11:$G$13,2,FALSE),IF(D75="GM O/S",10+VLOOKUP($C75,Formulas!$F$11:$G$13,2,FALSE),IF(D75="TM O/S",15+VLOOKUP($C75,Formulas!$F$11:$G$13,2,FALSE),"")))),IF($D75&gt;=F$1,(BaseCost*F$1)+VLOOKUP($C75,Formulas!$F$11:$G$13,2,FALSE),""))))</f>
        <v/>
      </c>
      <c r="G75" s="108" t="str">
        <f>IF(ISBLANK($A75),"",IF(ISBLANK($C75),"",IF(OR(ISBLANK($D75),ISTEXT($D75)),IF(D75="E O/S",3+VLOOKUP($C75,Formulas!$F$11:$G$13,2,FALSE),IF($D75="M O/S",6+VLOOKUP($C75,Formulas!$F$11:$G$13,2,FALSE),IF(D75="GM O/S",10+VLOOKUP($C75,Formulas!$F$11:$G$13,2,FALSE),IF(D75="TM O/S",15+VLOOKUP($C75,Formulas!$F$11:$G$13,2,FALSE),"")))),IF($D75&gt;=F$1,(BaseCost*F$1)+VLOOKUP($C75,Formulas!$F$11:$G$13,2,FALSE),""))))</f>
        <v/>
      </c>
      <c r="H75" s="108" t="str">
        <f>IF(ISBLANK($A75),"",IF(ISBLANK($C75),"",IF(OR(ISBLANK($D75),ISTEXT($D75)),"",IF($D75&gt;=H$1,(BaseCost*H$1)+VLOOKUP($C75,Formulas!$F$11:$G$13,2,FALSE),""))))</f>
        <v/>
      </c>
      <c r="I75" s="108" t="str">
        <f>IF(ISBLANK($A75),"",IF(ISBLANK($C75),"",IF(OR(ISBLANK($D75),ISTEXT($D75)),"",IF($D75&gt;=H$1,(BaseCost*H$1)+VLOOKUP($C75,Formulas!$F$11:$G$13,2,FALSE),""))))</f>
        <v/>
      </c>
      <c r="J75" s="108"/>
      <c r="K75" s="108" t="str">
        <f>IF(ISBLANK($A75),"",IF(ISBLANK($C75),"",IF(OR(ISBLANK($D75),ISTEXT($D75)),"",IF($D75&gt;=K$1,(BaseCost*K$1)+VLOOKUP($C75,Formulas!$F$11:$G$13,2,FALSE),""))))</f>
        <v/>
      </c>
      <c r="L75" s="108" t="str">
        <f>IF(ISBLANK($A75),"",IF(ISBLANK($C75),"",IF(OR(ISBLANK($D75),ISTEXT($D75)),"",IF($D75&gt;=K$1,(BaseCost*K$1)+VLOOKUP($C75,Formulas!$F$11:$G$13,2,FALSE),""))))</f>
        <v/>
      </c>
      <c r="M75" s="108" t="str">
        <f>IF(ISBLANK($A75),"",IF(ISBLANK($C75),"",IF(OR(ISBLANK($D75),ISTEXT($D75)),"",IF($D75&gt;=M$1,(BaseCost*M$1)+VLOOKUP($C75,Formulas!$F$11:$G$13,2,FALSE),""))))</f>
        <v/>
      </c>
      <c r="N75" s="108" t="str">
        <f>IF(ISBLANK($A75),"",IF(ISBLANK($C75),"",IF(OR(ISBLANK($D75),ISTEXT($D75)),"",IF($D75&gt;=M$1,(BaseCost*M$1)+VLOOKUP($C75,Formulas!$F$11:$G$13,2,FALSE),""))))</f>
        <v/>
      </c>
      <c r="O75" s="108" t="str">
        <f>IF(ISBLANK($A75),"",IF(ISBLANK($C75),"",IF(OR(ISBLANK($D75),ISTEXT($D75)),"",IF($D75&gt;=O$1,(BaseCost*O$1)+VLOOKUP($C75,Formulas!$F$11:$G$13,2,FALSE),""))))</f>
        <v/>
      </c>
      <c r="P75" s="108" t="str">
        <f>IF(ISBLANK($A75),"",IF(ISBLANK($C75),"",IF(OR(ISBLANK($D75),ISTEXT($D75)),"",IF($D75&gt;=O$1,(BaseCost*O$1)+VLOOKUP($C75,Formulas!$F$11:$G$13,2,FALSE),""))))</f>
        <v/>
      </c>
      <c r="Q75" s="108"/>
      <c r="R75" s="108" t="str">
        <f>IF(ISBLANK($A75),"",IF(ISBLANK($C75),"",IF(OR(ISBLANK($D75),ISTEXT($D75)),"",IF($D75&gt;=R$1,(BaseCost*R$1)+VLOOKUP($C75,Formulas!$F$11:$G$13,2,FALSE),""))))</f>
        <v/>
      </c>
      <c r="S75" s="108" t="str">
        <f>IF(ISBLANK($A75),"",IF(ISBLANK($C75),"",IF(OR(ISBLANK($D75),ISTEXT($D75)),"",IF($D75&gt;=R$1,(BaseCost*R$1)+VLOOKUP($C75,Formulas!$F$11:$G$13,2,FALSE),""))))</f>
        <v/>
      </c>
      <c r="T75" s="108" t="str">
        <f>IF(ISBLANK($A75),"",IF(ISBLANK($C75),"",IF(OR(ISBLANK($D75),ISTEXT($D75)),"",IF($D75&gt;=T$1,(BaseCost*T$1)+VLOOKUP($C75,Formulas!$F$11:$G$13,2,FALSE),""))))</f>
        <v/>
      </c>
      <c r="U75" s="108" t="str">
        <f>IF(ISBLANK($A75),"",IF(ISBLANK($C75),"",IF(OR(ISBLANK($D75),ISTEXT($D75)),"",IF($D75&gt;=T$1,(BaseCost*T$1)+VLOOKUP($C75,Formulas!$F$11:$G$13,2,FALSE),""))))</f>
        <v/>
      </c>
      <c r="V75" s="108" t="str">
        <f>IF(ISBLANK($A75),"",IF(ISBLANK($C75),"",IF(OR(ISBLANK($D75),ISTEXT($D75)),"",IF($D75&gt;=V$1,(BaseCost*V$1)+VLOOKUP($C75,Formulas!$F$11:$G$13,2,FALSE),""))))</f>
        <v/>
      </c>
      <c r="W75" s="108" t="str">
        <f>IF(ISBLANK($A75),"",IF(ISBLANK($C75),"",IF(OR(ISBLANK($D75),ISTEXT($D75)),"",IF($D75&gt;=V$1,(BaseCost*V$1)+VLOOKUP($C75,Formulas!$F$11:$G$13,2,FALSE),""))))</f>
        <v/>
      </c>
      <c r="X75" s="108" t="str">
        <f>IF(ISBLANK($A75),"",IF(ISBLANK($C75),"",IF(OR(ISBLANK($D75),ISTEXT($D75)),"",IF($D75&gt;=X$1,(BaseCost*X$1)+VLOOKUP($C75,Formulas!$F$11:$G$13,2,FALSE),""))))</f>
        <v/>
      </c>
      <c r="Y75" s="108" t="str">
        <f>IF(ISBLANK($A75),"",IF(ISBLANK($C75),"",IF(OR(ISBLANK($D75),ISTEXT($D75)),"",IF($D75&gt;=X$1,(BaseCost*X$1)+VLOOKUP($C75,Formulas!$F$11:$G$13,2,FALSE),""))))</f>
        <v/>
      </c>
      <c r="Z75" s="108"/>
      <c r="AA75" s="108" t="str">
        <f>IF(ISBLANK($A75),"",IF(ISBLANK($C75),"",IF(OR(ISBLANK($D75),ISTEXT($D75)),"",IF($D75&gt;=AA$1,(BaseCost*AA$1)+VLOOKUP($C75,Formulas!$F$11:$G$13,2,FALSE),""))))</f>
        <v/>
      </c>
      <c r="AB75" s="108" t="str">
        <f>IF(ISBLANK($A75),"",IF(ISBLANK($C75),"",IF(OR(ISBLANK($D75),ISTEXT($D75)),"",IF($D75&gt;=AA$1,(BaseCost*AA$1)+VLOOKUP($C75,Formulas!$F$11:$G$13,2,FALSE),""))))</f>
        <v/>
      </c>
      <c r="AC75" s="119">
        <f t="shared" ref="AC75:AD75" si="14">SUM(F75,H75,K75,M75,O75,R75,T75,V75,X75,AA75,)</f>
        <v>0</v>
      </c>
      <c r="AD75" s="119">
        <f t="shared" si="14"/>
        <v>0</v>
      </c>
    </row>
    <row r="76" spans="1:30" ht="17.25" customHeight="1" x14ac:dyDescent="0.2">
      <c r="A76" s="108"/>
      <c r="B76" s="108"/>
      <c r="C76" s="107"/>
      <c r="D76" s="108"/>
      <c r="E76" s="108"/>
      <c r="F76" s="108" t="str">
        <f>IF(ISBLANK($A76),"",IF(ISBLANK($C76),"",IF(OR(ISBLANK($D76),ISTEXT($D76)),IF(D76="E O/S",3+VLOOKUP($C76,Formulas!$F$11:$G$13,2,FALSE),IF($D76="M O/S",6+VLOOKUP($C76,Formulas!$F$11:$G$13,2,FALSE),IF(D76="GM O/S",10+VLOOKUP($C76,Formulas!$F$11:$G$13,2,FALSE),IF(D76="TM O/S",15+VLOOKUP($C76,Formulas!$F$11:$G$13,2,FALSE),"")))),IF($D76&gt;=F$1,(BaseCost*F$1)+VLOOKUP($C76,Formulas!$F$11:$G$13,2,FALSE),""))))</f>
        <v/>
      </c>
      <c r="G76" s="108" t="str">
        <f>IF(ISBLANK($A76),"",IF(ISBLANK($C76),"",IF(OR(ISBLANK($D76),ISTEXT($D76)),IF(D76="E O/S",3+VLOOKUP($C76,Formulas!$F$11:$G$13,2,FALSE),IF($D76="M O/S",6+VLOOKUP($C76,Formulas!$F$11:$G$13,2,FALSE),IF(D76="GM O/S",10+VLOOKUP($C76,Formulas!$F$11:$G$13,2,FALSE),IF(D76="TM O/S",15+VLOOKUP($C76,Formulas!$F$11:$G$13,2,FALSE),"")))),IF($D76&gt;=F$1,(BaseCost*F$1)+VLOOKUP($C76,Formulas!$F$11:$G$13,2,FALSE),""))))</f>
        <v/>
      </c>
      <c r="H76" s="108" t="str">
        <f>IF(ISBLANK($A76),"",IF(ISBLANK($C76),"",IF(OR(ISBLANK($D76),ISTEXT($D76)),"",IF($D76&gt;=H$1,(BaseCost*H$1)+VLOOKUP($C76,Formulas!$F$11:$G$13,2,FALSE),""))))</f>
        <v/>
      </c>
      <c r="I76" s="108" t="str">
        <f>IF(ISBLANK($A76),"",IF(ISBLANK($C76),"",IF(OR(ISBLANK($D76),ISTEXT($D76)),"",IF($D76&gt;=H$1,(BaseCost*H$1)+VLOOKUP($C76,Formulas!$F$11:$G$13,2,FALSE),""))))</f>
        <v/>
      </c>
      <c r="J76" s="108"/>
      <c r="K76" s="108" t="str">
        <f>IF(ISBLANK($A76),"",IF(ISBLANK($C76),"",IF(OR(ISBLANK($D76),ISTEXT($D76)),"",IF($D76&gt;=K$1,(BaseCost*K$1)+VLOOKUP($C76,Formulas!$F$11:$G$13,2,FALSE),""))))</f>
        <v/>
      </c>
      <c r="L76" s="108" t="str">
        <f>IF(ISBLANK($A76),"",IF(ISBLANK($C76),"",IF(OR(ISBLANK($D76),ISTEXT($D76)),"",IF($D76&gt;=K$1,(BaseCost*K$1)+VLOOKUP($C76,Formulas!$F$11:$G$13,2,FALSE),""))))</f>
        <v/>
      </c>
      <c r="M76" s="108" t="str">
        <f>IF(ISBLANK($A76),"",IF(ISBLANK($C76),"",IF(OR(ISBLANK($D76),ISTEXT($D76)),"",IF($D76&gt;=M$1,(BaseCost*M$1)+VLOOKUP($C76,Formulas!$F$11:$G$13,2,FALSE),""))))</f>
        <v/>
      </c>
      <c r="N76" s="108" t="str">
        <f>IF(ISBLANK($A76),"",IF(ISBLANK($C76),"",IF(OR(ISBLANK($D76),ISTEXT($D76)),"",IF($D76&gt;=M$1,(BaseCost*M$1)+VLOOKUP($C76,Formulas!$F$11:$G$13,2,FALSE),""))))</f>
        <v/>
      </c>
      <c r="O76" s="108" t="str">
        <f>IF(ISBLANK($A76),"",IF(ISBLANK($C76),"",IF(OR(ISBLANK($D76),ISTEXT($D76)),"",IF($D76&gt;=O$1,(BaseCost*O$1)+VLOOKUP($C76,Formulas!$F$11:$G$13,2,FALSE),""))))</f>
        <v/>
      </c>
      <c r="P76" s="108" t="str">
        <f>IF(ISBLANK($A76),"",IF(ISBLANK($C76),"",IF(OR(ISBLANK($D76),ISTEXT($D76)),"",IF($D76&gt;=O$1,(BaseCost*O$1)+VLOOKUP($C76,Formulas!$F$11:$G$13,2,FALSE),""))))</f>
        <v/>
      </c>
      <c r="Q76" s="108"/>
      <c r="R76" s="108" t="str">
        <f>IF(ISBLANK($A76),"",IF(ISBLANK($C76),"",IF(OR(ISBLANK($D76),ISTEXT($D76)),"",IF($D76&gt;=R$1,(BaseCost*R$1)+VLOOKUP($C76,Formulas!$F$11:$G$13,2,FALSE),""))))</f>
        <v/>
      </c>
      <c r="S76" s="108" t="str">
        <f>IF(ISBLANK($A76),"",IF(ISBLANK($C76),"",IF(OR(ISBLANK($D76),ISTEXT($D76)),"",IF($D76&gt;=R$1,(BaseCost*R$1)+VLOOKUP($C76,Formulas!$F$11:$G$13,2,FALSE),""))))</f>
        <v/>
      </c>
      <c r="T76" s="108" t="str">
        <f>IF(ISBLANK($A76),"",IF(ISBLANK($C76),"",IF(OR(ISBLANK($D76),ISTEXT($D76)),"",IF($D76&gt;=T$1,(BaseCost*T$1)+VLOOKUP($C76,Formulas!$F$11:$G$13,2,FALSE),""))))</f>
        <v/>
      </c>
      <c r="U76" s="108" t="str">
        <f>IF(ISBLANK($A76),"",IF(ISBLANK($C76),"",IF(OR(ISBLANK($D76),ISTEXT($D76)),"",IF($D76&gt;=T$1,(BaseCost*T$1)+VLOOKUP($C76,Formulas!$F$11:$G$13,2,FALSE),""))))</f>
        <v/>
      </c>
      <c r="V76" s="108" t="str">
        <f>IF(ISBLANK($A76),"",IF(ISBLANK($C76),"",IF(OR(ISBLANK($D76),ISTEXT($D76)),"",IF($D76&gt;=V$1,(BaseCost*V$1)+VLOOKUP($C76,Formulas!$F$11:$G$13,2,FALSE),""))))</f>
        <v/>
      </c>
      <c r="W76" s="108" t="str">
        <f>IF(ISBLANK($A76),"",IF(ISBLANK($C76),"",IF(OR(ISBLANK($D76),ISTEXT($D76)),"",IF($D76&gt;=V$1,(BaseCost*V$1)+VLOOKUP($C76,Formulas!$F$11:$G$13,2,FALSE),""))))</f>
        <v/>
      </c>
      <c r="X76" s="108" t="str">
        <f>IF(ISBLANK($A76),"",IF(ISBLANK($C76),"",IF(OR(ISBLANK($D76),ISTEXT($D76)),"",IF($D76&gt;=X$1,(BaseCost*X$1)+VLOOKUP($C76,Formulas!$F$11:$G$13,2,FALSE),""))))</f>
        <v/>
      </c>
      <c r="Y76" s="108" t="str">
        <f>IF(ISBLANK($A76),"",IF(ISBLANK($C76),"",IF(OR(ISBLANK($D76),ISTEXT($D76)),"",IF($D76&gt;=X$1,(BaseCost*X$1)+VLOOKUP($C76,Formulas!$F$11:$G$13,2,FALSE),""))))</f>
        <v/>
      </c>
      <c r="Z76" s="108"/>
      <c r="AA76" s="108" t="str">
        <f>IF(ISBLANK($A76),"",IF(ISBLANK($C76),"",IF(OR(ISBLANK($D76),ISTEXT($D76)),"",IF($D76&gt;=AA$1,(BaseCost*AA$1)+VLOOKUP($C76,Formulas!$F$11:$G$13,2,FALSE),""))))</f>
        <v/>
      </c>
      <c r="AB76" s="108" t="str">
        <f>IF(ISBLANK($A76),"",IF(ISBLANK($C76),"",IF(OR(ISBLANK($D76),ISTEXT($D76)),"",IF($D76&gt;=AA$1,(BaseCost*AA$1)+VLOOKUP($C76,Formulas!$F$11:$G$13,2,FALSE),""))))</f>
        <v/>
      </c>
      <c r="AC76" s="119">
        <f t="shared" ref="AC76:AD76" si="15">SUM(F76,H76,K76,M76,O76,R76,T76,V76,X76,AA76,)</f>
        <v>0</v>
      </c>
      <c r="AD76" s="119">
        <f t="shared" si="15"/>
        <v>0</v>
      </c>
    </row>
    <row r="77" spans="1:30" ht="17.25" customHeight="1" x14ac:dyDescent="0.2">
      <c r="A77" s="108"/>
      <c r="B77" s="108"/>
      <c r="C77" s="107"/>
      <c r="D77" s="108"/>
      <c r="E77" s="108"/>
      <c r="F77" s="108" t="str">
        <f>IF(ISBLANK($A77),"",IF(ISBLANK($C77),"",IF(OR(ISBLANK($D77),ISTEXT($D77)),IF(D77="E O/S",3+VLOOKUP($C77,Formulas!$F$11:$G$13,2,FALSE),IF($D77="M O/S",6+VLOOKUP($C77,Formulas!$F$11:$G$13,2,FALSE),IF(D77="GM O/S",10+VLOOKUP($C77,Formulas!$F$11:$G$13,2,FALSE),IF(D77="TM O/S",15+VLOOKUP($C77,Formulas!$F$11:$G$13,2,FALSE),"")))),IF($D77&gt;=F$1,(BaseCost*F$1)+VLOOKUP($C77,Formulas!$F$11:$G$13,2,FALSE),""))))</f>
        <v/>
      </c>
      <c r="G77" s="108" t="str">
        <f>IF(ISBLANK($A77),"",IF(ISBLANK($C77),"",IF(OR(ISBLANK($D77),ISTEXT($D77)),IF(D77="E O/S",3+VLOOKUP($C77,Formulas!$F$11:$G$13,2,FALSE),IF($D77="M O/S",6+VLOOKUP($C77,Formulas!$F$11:$G$13,2,FALSE),IF(D77="GM O/S",10+VLOOKUP($C77,Formulas!$F$11:$G$13,2,FALSE),IF(D77="TM O/S",15+VLOOKUP($C77,Formulas!$F$11:$G$13,2,FALSE),"")))),IF($D77&gt;=F$1,(BaseCost*F$1)+VLOOKUP($C77,Formulas!$F$11:$G$13,2,FALSE),""))))</f>
        <v/>
      </c>
      <c r="H77" s="108" t="str">
        <f>IF(ISBLANK($A77),"",IF(ISBLANK($C77),"",IF(OR(ISBLANK($D77),ISTEXT($D77)),"",IF($D77&gt;=H$1,(BaseCost*H$1)+VLOOKUP($C77,Formulas!$F$11:$G$13,2,FALSE),""))))</f>
        <v/>
      </c>
      <c r="I77" s="108" t="str">
        <f>IF(ISBLANK($A77),"",IF(ISBLANK($C77),"",IF(OR(ISBLANK($D77),ISTEXT($D77)),"",IF($D77&gt;=H$1,(BaseCost*H$1)+VLOOKUP($C77,Formulas!$F$11:$G$13,2,FALSE),""))))</f>
        <v/>
      </c>
      <c r="J77" s="108"/>
      <c r="K77" s="108" t="str">
        <f>IF(ISBLANK($A77),"",IF(ISBLANK($C77),"",IF(OR(ISBLANK($D77),ISTEXT($D77)),"",IF($D77&gt;=K$1,(BaseCost*K$1)+VLOOKUP($C77,Formulas!$F$11:$G$13,2,FALSE),""))))</f>
        <v/>
      </c>
      <c r="L77" s="108" t="str">
        <f>IF(ISBLANK($A77),"",IF(ISBLANK($C77),"",IF(OR(ISBLANK($D77),ISTEXT($D77)),"",IF($D77&gt;=K$1,(BaseCost*K$1)+VLOOKUP($C77,Formulas!$F$11:$G$13,2,FALSE),""))))</f>
        <v/>
      </c>
      <c r="M77" s="108" t="str">
        <f>IF(ISBLANK($A77),"",IF(ISBLANK($C77),"",IF(OR(ISBLANK($D77),ISTEXT($D77)),"",IF($D77&gt;=M$1,(BaseCost*M$1)+VLOOKUP($C77,Formulas!$F$11:$G$13,2,FALSE),""))))</f>
        <v/>
      </c>
      <c r="N77" s="108" t="str">
        <f>IF(ISBLANK($A77),"",IF(ISBLANK($C77),"",IF(OR(ISBLANK($D77),ISTEXT($D77)),"",IF($D77&gt;=M$1,(BaseCost*M$1)+VLOOKUP($C77,Formulas!$F$11:$G$13,2,FALSE),""))))</f>
        <v/>
      </c>
      <c r="O77" s="108" t="str">
        <f>IF(ISBLANK($A77),"",IF(ISBLANK($C77),"",IF(OR(ISBLANK($D77),ISTEXT($D77)),"",IF($D77&gt;=O$1,(BaseCost*O$1)+VLOOKUP($C77,Formulas!$F$11:$G$13,2,FALSE),""))))</f>
        <v/>
      </c>
      <c r="P77" s="108" t="str">
        <f>IF(ISBLANK($A77),"",IF(ISBLANK($C77),"",IF(OR(ISBLANK($D77),ISTEXT($D77)),"",IF($D77&gt;=O$1,(BaseCost*O$1)+VLOOKUP($C77,Formulas!$F$11:$G$13,2,FALSE),""))))</f>
        <v/>
      </c>
      <c r="Q77" s="108"/>
      <c r="R77" s="108" t="str">
        <f>IF(ISBLANK($A77),"",IF(ISBLANK($C77),"",IF(OR(ISBLANK($D77),ISTEXT($D77)),"",IF($D77&gt;=R$1,(BaseCost*R$1)+VLOOKUP($C77,Formulas!$F$11:$G$13,2,FALSE),""))))</f>
        <v/>
      </c>
      <c r="S77" s="108" t="str">
        <f>IF(ISBLANK($A77),"",IF(ISBLANK($C77),"",IF(OR(ISBLANK($D77),ISTEXT($D77)),"",IF($D77&gt;=R$1,(BaseCost*R$1)+VLOOKUP($C77,Formulas!$F$11:$G$13,2,FALSE),""))))</f>
        <v/>
      </c>
      <c r="T77" s="108" t="str">
        <f>IF(ISBLANK($A77),"",IF(ISBLANK($C77),"",IF(OR(ISBLANK($D77),ISTEXT($D77)),"",IF($D77&gt;=T$1,(BaseCost*T$1)+VLOOKUP($C77,Formulas!$F$11:$G$13,2,FALSE),""))))</f>
        <v/>
      </c>
      <c r="U77" s="108" t="str">
        <f>IF(ISBLANK($A77),"",IF(ISBLANK($C77),"",IF(OR(ISBLANK($D77),ISTEXT($D77)),"",IF($D77&gt;=T$1,(BaseCost*T$1)+VLOOKUP($C77,Formulas!$F$11:$G$13,2,FALSE),""))))</f>
        <v/>
      </c>
      <c r="V77" s="108" t="str">
        <f>IF(ISBLANK($A77),"",IF(ISBLANK($C77),"",IF(OR(ISBLANK($D77),ISTEXT($D77)),"",IF($D77&gt;=V$1,(BaseCost*V$1)+VLOOKUP($C77,Formulas!$F$11:$G$13,2,FALSE),""))))</f>
        <v/>
      </c>
      <c r="W77" s="108" t="str">
        <f>IF(ISBLANK($A77),"",IF(ISBLANK($C77),"",IF(OR(ISBLANK($D77),ISTEXT($D77)),"",IF($D77&gt;=V$1,(BaseCost*V$1)+VLOOKUP($C77,Formulas!$F$11:$G$13,2,FALSE),""))))</f>
        <v/>
      </c>
      <c r="X77" s="108" t="str">
        <f>IF(ISBLANK($A77),"",IF(ISBLANK($C77),"",IF(OR(ISBLANK($D77),ISTEXT($D77)),"",IF($D77&gt;=X$1,(BaseCost*X$1)+VLOOKUP($C77,Formulas!$F$11:$G$13,2,FALSE),""))))</f>
        <v/>
      </c>
      <c r="Y77" s="108" t="str">
        <f>IF(ISBLANK($A77),"",IF(ISBLANK($C77),"",IF(OR(ISBLANK($D77),ISTEXT($D77)),"",IF($D77&gt;=X$1,(BaseCost*X$1)+VLOOKUP($C77,Formulas!$F$11:$G$13,2,FALSE),""))))</f>
        <v/>
      </c>
      <c r="Z77" s="108"/>
      <c r="AA77" s="108" t="str">
        <f>IF(ISBLANK($A77),"",IF(ISBLANK($C77),"",IF(OR(ISBLANK($D77),ISTEXT($D77)),"",IF($D77&gt;=AA$1,(BaseCost*AA$1)+VLOOKUP($C77,Formulas!$F$11:$G$13,2,FALSE),""))))</f>
        <v/>
      </c>
      <c r="AB77" s="108" t="str">
        <f>IF(ISBLANK($A77),"",IF(ISBLANK($C77),"",IF(OR(ISBLANK($D77),ISTEXT($D77)),"",IF($D77&gt;=AA$1,(BaseCost*AA$1)+VLOOKUP($C77,Formulas!$F$11:$G$13,2,FALSE),""))))</f>
        <v/>
      </c>
      <c r="AC77" s="119">
        <f t="shared" ref="AC77:AD77" si="16">SUM(F77,H77,K77,M77,O77,R77,T77,V77,X77,AA77,)</f>
        <v>0</v>
      </c>
      <c r="AD77" s="119">
        <f t="shared" si="16"/>
        <v>0</v>
      </c>
    </row>
  </sheetData>
  <mergeCells count="643">
    <mergeCell ref="X5:Y5"/>
    <mergeCell ref="X6:Y6"/>
    <mergeCell ref="X7:Y7"/>
    <mergeCell ref="X15:Y15"/>
    <mergeCell ref="X16:Y16"/>
    <mergeCell ref="X10:Y10"/>
    <mergeCell ref="X11:Y11"/>
    <mergeCell ref="X19:Y19"/>
    <mergeCell ref="T15:U15"/>
    <mergeCell ref="T16:U16"/>
    <mergeCell ref="V16:W16"/>
    <mergeCell ref="V18:W18"/>
    <mergeCell ref="V19:W19"/>
    <mergeCell ref="V20:W20"/>
    <mergeCell ref="X20:Y20"/>
    <mergeCell ref="X8:Y8"/>
    <mergeCell ref="X9:Y9"/>
    <mergeCell ref="R7:S7"/>
    <mergeCell ref="T9:U9"/>
    <mergeCell ref="V6:W6"/>
    <mergeCell ref="T5:U5"/>
    <mergeCell ref="V5:W5"/>
    <mergeCell ref="V9:W9"/>
    <mergeCell ref="R9:S9"/>
    <mergeCell ref="V15:W15"/>
    <mergeCell ref="V10:W10"/>
    <mergeCell ref="V11:W11"/>
    <mergeCell ref="V12:W12"/>
    <mergeCell ref="V13:W13"/>
    <mergeCell ref="V14:W14"/>
    <mergeCell ref="H21:I21"/>
    <mergeCell ref="H22:I22"/>
    <mergeCell ref="O21:P21"/>
    <mergeCell ref="O20:P20"/>
    <mergeCell ref="M23:N23"/>
    <mergeCell ref="O23:P23"/>
    <mergeCell ref="F6:G6"/>
    <mergeCell ref="K4:L4"/>
    <mergeCell ref="F23:G23"/>
    <mergeCell ref="K23:L23"/>
    <mergeCell ref="M7:N7"/>
    <mergeCell ref="M6:N6"/>
    <mergeCell ref="O12:P12"/>
    <mergeCell ref="O5:P5"/>
    <mergeCell ref="O7:P7"/>
    <mergeCell ref="O6:P6"/>
    <mergeCell ref="M2:N2"/>
    <mergeCell ref="K3:L3"/>
    <mergeCell ref="K2:L2"/>
    <mergeCell ref="O2:P2"/>
    <mergeCell ref="M3:N3"/>
    <mergeCell ref="M4:N4"/>
    <mergeCell ref="O3:P3"/>
    <mergeCell ref="O4:P4"/>
    <mergeCell ref="O10:P10"/>
    <mergeCell ref="O11:P11"/>
    <mergeCell ref="M8:N8"/>
    <mergeCell ref="M9:N9"/>
    <mergeCell ref="M10:N10"/>
    <mergeCell ref="M11:N11"/>
    <mergeCell ref="M12:N12"/>
    <mergeCell ref="M13:N13"/>
    <mergeCell ref="M14:N14"/>
    <mergeCell ref="V1:W1"/>
    <mergeCell ref="X1:Y1"/>
    <mergeCell ref="R1:S1"/>
    <mergeCell ref="T1:U1"/>
    <mergeCell ref="X2:Y2"/>
    <mergeCell ref="R10:S10"/>
    <mergeCell ref="R11:S11"/>
    <mergeCell ref="R4:S4"/>
    <mergeCell ref="R5:S5"/>
    <mergeCell ref="R2:S2"/>
    <mergeCell ref="T3:U3"/>
    <mergeCell ref="V3:W3"/>
    <mergeCell ref="V2:W2"/>
    <mergeCell ref="T2:U2"/>
    <mergeCell ref="R3:S3"/>
    <mergeCell ref="V4:W4"/>
    <mergeCell ref="T4:U4"/>
    <mergeCell ref="T6:U6"/>
    <mergeCell ref="T7:U7"/>
    <mergeCell ref="V7:W7"/>
    <mergeCell ref="V8:W8"/>
    <mergeCell ref="T8:U8"/>
    <mergeCell ref="R8:S8"/>
    <mergeCell ref="R6:S6"/>
    <mergeCell ref="H7:I7"/>
    <mergeCell ref="H8:I8"/>
    <mergeCell ref="F7:G7"/>
    <mergeCell ref="K7:L7"/>
    <mergeCell ref="F15:G15"/>
    <mergeCell ref="F16:G16"/>
    <mergeCell ref="H14:I14"/>
    <mergeCell ref="H15:I15"/>
    <mergeCell ref="H16:I16"/>
    <mergeCell ref="H9:I9"/>
    <mergeCell ref="H10:I10"/>
    <mergeCell ref="H11:I11"/>
    <mergeCell ref="F9:G9"/>
    <mergeCell ref="F10:G10"/>
    <mergeCell ref="F11:G11"/>
    <mergeCell ref="H12:I12"/>
    <mergeCell ref="H13:I13"/>
    <mergeCell ref="F12:G12"/>
    <mergeCell ref="F13:G13"/>
    <mergeCell ref="F1:G1"/>
    <mergeCell ref="H1:I1"/>
    <mergeCell ref="M1:N1"/>
    <mergeCell ref="O1:P1"/>
    <mergeCell ref="K5:L5"/>
    <mergeCell ref="K6:L6"/>
    <mergeCell ref="F4:G4"/>
    <mergeCell ref="F5:G5"/>
    <mergeCell ref="F2:G2"/>
    <mergeCell ref="H3:I3"/>
    <mergeCell ref="F3:G3"/>
    <mergeCell ref="H2:I2"/>
    <mergeCell ref="H4:I4"/>
    <mergeCell ref="H5:I5"/>
    <mergeCell ref="H6:I6"/>
    <mergeCell ref="M5:N5"/>
    <mergeCell ref="K1:L1"/>
    <mergeCell ref="AC14:AD14"/>
    <mergeCell ref="AC8:AD8"/>
    <mergeCell ref="AC9:AD9"/>
    <mergeCell ref="F8:G8"/>
    <mergeCell ref="F14:G14"/>
    <mergeCell ref="K19:L19"/>
    <mergeCell ref="K20:L20"/>
    <mergeCell ref="K21:L21"/>
    <mergeCell ref="K22:L22"/>
    <mergeCell ref="R13:S13"/>
    <mergeCell ref="R15:S15"/>
    <mergeCell ref="R16:S16"/>
    <mergeCell ref="R14:S14"/>
    <mergeCell ref="R12:S12"/>
    <mergeCell ref="F17:G17"/>
    <mergeCell ref="F18:G18"/>
    <mergeCell ref="F19:G19"/>
    <mergeCell ref="F20:G20"/>
    <mergeCell ref="F21:G21"/>
    <mergeCell ref="F22:G22"/>
    <mergeCell ref="O13:P13"/>
    <mergeCell ref="O14:P14"/>
    <mergeCell ref="O8:P8"/>
    <mergeCell ref="O9:P9"/>
    <mergeCell ref="AA13:AB13"/>
    <mergeCell ref="AA11:AB11"/>
    <mergeCell ref="AA7:AB7"/>
    <mergeCell ref="AA8:AB8"/>
    <mergeCell ref="AA9:AB9"/>
    <mergeCell ref="AA10:AB10"/>
    <mergeCell ref="AC13:AD13"/>
    <mergeCell ref="AC12:AD12"/>
    <mergeCell ref="AC6:AD6"/>
    <mergeCell ref="AC7:AD7"/>
    <mergeCell ref="AC10:AD10"/>
    <mergeCell ref="AC11:AD11"/>
    <mergeCell ref="AC5:AD5"/>
    <mergeCell ref="AA5:AB5"/>
    <mergeCell ref="AA3:AB3"/>
    <mergeCell ref="AA1:AB1"/>
    <mergeCell ref="AC1:AD1"/>
    <mergeCell ref="AC2:AD2"/>
    <mergeCell ref="AC3:AD3"/>
    <mergeCell ref="AC4:AD4"/>
    <mergeCell ref="AA2:AB2"/>
    <mergeCell ref="F48:G48"/>
    <mergeCell ref="F49:G49"/>
    <mergeCell ref="F47:G47"/>
    <mergeCell ref="X13:Y13"/>
    <mergeCell ref="X14:Y14"/>
    <mergeCell ref="AA14:AB14"/>
    <mergeCell ref="X3:Y3"/>
    <mergeCell ref="X4:Y4"/>
    <mergeCell ref="AA4:AB4"/>
    <mergeCell ref="X12:Y12"/>
    <mergeCell ref="T10:U10"/>
    <mergeCell ref="T11:U11"/>
    <mergeCell ref="T12:U12"/>
    <mergeCell ref="T13:U13"/>
    <mergeCell ref="AA6:AB6"/>
    <mergeCell ref="K8:L8"/>
    <mergeCell ref="K9:L9"/>
    <mergeCell ref="K10:L10"/>
    <mergeCell ref="K13:L13"/>
    <mergeCell ref="K14:L14"/>
    <mergeCell ref="AA12:AB12"/>
    <mergeCell ref="T14:U14"/>
    <mergeCell ref="K12:L12"/>
    <mergeCell ref="K11:L11"/>
    <mergeCell ref="F41:G41"/>
    <mergeCell ref="F42:G42"/>
    <mergeCell ref="F43:G43"/>
    <mergeCell ref="F44:G44"/>
    <mergeCell ref="F45:G45"/>
    <mergeCell ref="F46:G46"/>
    <mergeCell ref="F32:G32"/>
    <mergeCell ref="F31:G31"/>
    <mergeCell ref="F39:G39"/>
    <mergeCell ref="F40:G40"/>
    <mergeCell ref="F38:G38"/>
    <mergeCell ref="F35:G35"/>
    <mergeCell ref="F36:G36"/>
    <mergeCell ref="H35:I35"/>
    <mergeCell ref="H36:I36"/>
    <mergeCell ref="K36:L36"/>
    <mergeCell ref="T36:U36"/>
    <mergeCell ref="R38:S38"/>
    <mergeCell ref="R39:S39"/>
    <mergeCell ref="R32:S32"/>
    <mergeCell ref="R33:S33"/>
    <mergeCell ref="R34:S34"/>
    <mergeCell ref="R35:S35"/>
    <mergeCell ref="R36:S36"/>
    <mergeCell ref="F57:G57"/>
    <mergeCell ref="F58:G58"/>
    <mergeCell ref="E59:I59"/>
    <mergeCell ref="E60:I60"/>
    <mergeCell ref="H31:I31"/>
    <mergeCell ref="H32:I32"/>
    <mergeCell ref="H33:I33"/>
    <mergeCell ref="H34:I34"/>
    <mergeCell ref="V33:W33"/>
    <mergeCell ref="V34:W34"/>
    <mergeCell ref="V32:W32"/>
    <mergeCell ref="T32:U32"/>
    <mergeCell ref="T33:U33"/>
    <mergeCell ref="F33:G33"/>
    <mergeCell ref="F34:G34"/>
    <mergeCell ref="V44:W44"/>
    <mergeCell ref="V43:W43"/>
    <mergeCell ref="V42:W42"/>
    <mergeCell ref="V45:W45"/>
    <mergeCell ref="V46:W46"/>
    <mergeCell ref="V47:W47"/>
    <mergeCell ref="V48:W48"/>
    <mergeCell ref="O36:P36"/>
    <mergeCell ref="M36:N36"/>
    <mergeCell ref="V60:W60"/>
    <mergeCell ref="V54:W54"/>
    <mergeCell ref="V55:W55"/>
    <mergeCell ref="F51:G51"/>
    <mergeCell ref="F50:G50"/>
    <mergeCell ref="H52:I52"/>
    <mergeCell ref="H51:I51"/>
    <mergeCell ref="F52:G52"/>
    <mergeCell ref="F53:G53"/>
    <mergeCell ref="F55:G55"/>
    <mergeCell ref="F56:G56"/>
    <mergeCell ref="F54:G54"/>
    <mergeCell ref="T52:U52"/>
    <mergeCell ref="T53:U53"/>
    <mergeCell ref="T54:U54"/>
    <mergeCell ref="T55:U55"/>
    <mergeCell ref="T60:U60"/>
    <mergeCell ref="R52:S52"/>
    <mergeCell ref="R53:S53"/>
    <mergeCell ref="R54:S54"/>
    <mergeCell ref="R55:S55"/>
    <mergeCell ref="R60:S60"/>
    <mergeCell ref="R56:S56"/>
    <mergeCell ref="T56:U56"/>
    <mergeCell ref="AA60:AB60"/>
    <mergeCell ref="X60:Y60"/>
    <mergeCell ref="AA58:AB58"/>
    <mergeCell ref="AA59:AB59"/>
    <mergeCell ref="AC59:AD59"/>
    <mergeCell ref="AC60:AD60"/>
    <mergeCell ref="AC58:AD58"/>
    <mergeCell ref="X57:Y57"/>
    <mergeCell ref="X58:Y58"/>
    <mergeCell ref="X59:Y59"/>
    <mergeCell ref="X52:Y52"/>
    <mergeCell ref="X48:Y48"/>
    <mergeCell ref="X49:Y49"/>
    <mergeCell ref="X50:Y50"/>
    <mergeCell ref="X51:Y51"/>
    <mergeCell ref="AA50:AB50"/>
    <mergeCell ref="AA51:AB51"/>
    <mergeCell ref="X53:Y53"/>
    <mergeCell ref="X56:Y56"/>
    <mergeCell ref="X54:Y54"/>
    <mergeCell ref="X55:Y55"/>
    <mergeCell ref="AA52:AB52"/>
    <mergeCell ref="AC55:AD55"/>
    <mergeCell ref="AC53:AD53"/>
    <mergeCell ref="AC56:AD56"/>
    <mergeCell ref="AC57:AD57"/>
    <mergeCell ref="AC52:AD52"/>
    <mergeCell ref="AC50:AD50"/>
    <mergeCell ref="AC51:AD51"/>
    <mergeCell ref="AA48:AB48"/>
    <mergeCell ref="AA53:AB53"/>
    <mergeCell ref="AA54:AB54"/>
    <mergeCell ref="AA55:AB55"/>
    <mergeCell ref="AA56:AB56"/>
    <mergeCell ref="AA57:AB57"/>
    <mergeCell ref="AA49:AB49"/>
    <mergeCell ref="AC48:AD48"/>
    <mergeCell ref="AC49:AD49"/>
    <mergeCell ref="AA47:AB47"/>
    <mergeCell ref="AA39:AB39"/>
    <mergeCell ref="AA42:AB42"/>
    <mergeCell ref="AA43:AB43"/>
    <mergeCell ref="AA44:AB44"/>
    <mergeCell ref="AA45:AB45"/>
    <mergeCell ref="AA46:AB46"/>
    <mergeCell ref="AA38:AB38"/>
    <mergeCell ref="AC54:AD54"/>
    <mergeCell ref="AC46:AD46"/>
    <mergeCell ref="AC47:AD47"/>
    <mergeCell ref="AC39:AD39"/>
    <mergeCell ref="AC40:AD40"/>
    <mergeCell ref="AC41:AD41"/>
    <mergeCell ref="AC42:AD42"/>
    <mergeCell ref="AC43:AD43"/>
    <mergeCell ref="AC44:AD44"/>
    <mergeCell ref="AC45:AD45"/>
    <mergeCell ref="X46:Y46"/>
    <mergeCell ref="X47:Y47"/>
    <mergeCell ref="X21:Y21"/>
    <mergeCell ref="X33:Y33"/>
    <mergeCell ref="X38:Y38"/>
    <mergeCell ref="X36:Y36"/>
    <mergeCell ref="X44:Y44"/>
    <mergeCell ref="X42:Y42"/>
    <mergeCell ref="X43:Y43"/>
    <mergeCell ref="X45:Y45"/>
    <mergeCell ref="X40:Y40"/>
    <mergeCell ref="X41:Y41"/>
    <mergeCell ref="AA40:AB40"/>
    <mergeCell ref="AA41:AB41"/>
    <mergeCell ref="X39:Y39"/>
    <mergeCell ref="V35:W35"/>
    <mergeCell ref="V36:W36"/>
    <mergeCell ref="V38:W38"/>
    <mergeCell ref="V39:W39"/>
    <mergeCell ref="V40:W40"/>
    <mergeCell ref="V41:W41"/>
    <mergeCell ref="AC36:AD36"/>
    <mergeCell ref="AA36:AB36"/>
    <mergeCell ref="AC38:AD38"/>
    <mergeCell ref="AA27:AB27"/>
    <mergeCell ref="AA28:AB28"/>
    <mergeCell ref="V25:W25"/>
    <mergeCell ref="V26:W26"/>
    <mergeCell ref="V27:W27"/>
    <mergeCell ref="X25:Y25"/>
    <mergeCell ref="X26:Y26"/>
    <mergeCell ref="AC33:AD33"/>
    <mergeCell ref="AA33:AB33"/>
    <mergeCell ref="AA25:AB25"/>
    <mergeCell ref="AA26:AB26"/>
    <mergeCell ref="AC25:AD25"/>
    <mergeCell ref="AC26:AD26"/>
    <mergeCell ref="F30:G30"/>
    <mergeCell ref="H30:I30"/>
    <mergeCell ref="AC17:AD17"/>
    <mergeCell ref="AC15:AD15"/>
    <mergeCell ref="AC16:AD16"/>
    <mergeCell ref="AA21:AB21"/>
    <mergeCell ref="AC21:AD21"/>
    <mergeCell ref="AC18:AD18"/>
    <mergeCell ref="AA17:AB17"/>
    <mergeCell ref="AA18:AB18"/>
    <mergeCell ref="AA20:AB20"/>
    <mergeCell ref="AC20:AD20"/>
    <mergeCell ref="AC29:AD29"/>
    <mergeCell ref="AC30:AD30"/>
    <mergeCell ref="AC27:AD27"/>
    <mergeCell ref="AC28:AD28"/>
    <mergeCell ref="AC22:AD22"/>
    <mergeCell ref="AC23:AD23"/>
    <mergeCell ref="AC24:AD24"/>
    <mergeCell ref="H23:I23"/>
    <mergeCell ref="H17:I17"/>
    <mergeCell ref="H18:I18"/>
    <mergeCell ref="H19:I19"/>
    <mergeCell ref="H20:I20"/>
    <mergeCell ref="M16:N16"/>
    <mergeCell ref="M17:N17"/>
    <mergeCell ref="O17:P17"/>
    <mergeCell ref="O18:P18"/>
    <mergeCell ref="O15:P15"/>
    <mergeCell ref="O16:P16"/>
    <mergeCell ref="K17:L17"/>
    <mergeCell ref="T17:U17"/>
    <mergeCell ref="AA15:AB15"/>
    <mergeCell ref="AA16:AB16"/>
    <mergeCell ref="K15:L15"/>
    <mergeCell ref="K16:L16"/>
    <mergeCell ref="K18:L18"/>
    <mergeCell ref="M18:N18"/>
    <mergeCell ref="M15:N15"/>
    <mergeCell ref="T18:U18"/>
    <mergeCell ref="R17:S17"/>
    <mergeCell ref="R18:S18"/>
    <mergeCell ref="V17:W17"/>
    <mergeCell ref="X17:Y17"/>
    <mergeCell ref="X18:Y18"/>
    <mergeCell ref="H28:I28"/>
    <mergeCell ref="H29:I29"/>
    <mergeCell ref="F24:G24"/>
    <mergeCell ref="F25:G25"/>
    <mergeCell ref="F26:G26"/>
    <mergeCell ref="F27:G27"/>
    <mergeCell ref="F28:G28"/>
    <mergeCell ref="F29:G29"/>
    <mergeCell ref="H24:I24"/>
    <mergeCell ref="H25:I25"/>
    <mergeCell ref="AA19:AB19"/>
    <mergeCell ref="AC19:AD19"/>
    <mergeCell ref="R21:S21"/>
    <mergeCell ref="R24:S24"/>
    <mergeCell ref="R25:S25"/>
    <mergeCell ref="R26:S26"/>
    <mergeCell ref="X23:Y23"/>
    <mergeCell ref="H26:I26"/>
    <mergeCell ref="H27:I27"/>
    <mergeCell ref="R23:S23"/>
    <mergeCell ref="R22:S22"/>
    <mergeCell ref="R19:S19"/>
    <mergeCell ref="T23:U23"/>
    <mergeCell ref="T24:U24"/>
    <mergeCell ref="T25:U25"/>
    <mergeCell ref="T26:U26"/>
    <mergeCell ref="K26:L26"/>
    <mergeCell ref="M25:N25"/>
    <mergeCell ref="M26:N26"/>
    <mergeCell ref="O26:P26"/>
    <mergeCell ref="O25:P25"/>
    <mergeCell ref="K25:L25"/>
    <mergeCell ref="M24:N24"/>
    <mergeCell ref="K24:L24"/>
    <mergeCell ref="M19:N19"/>
    <mergeCell ref="O19:P19"/>
    <mergeCell ref="T21:U21"/>
    <mergeCell ref="T22:U22"/>
    <mergeCell ref="M20:N20"/>
    <mergeCell ref="M21:N21"/>
    <mergeCell ref="M22:N22"/>
    <mergeCell ref="O22:P22"/>
    <mergeCell ref="O24:P24"/>
    <mergeCell ref="T20:U20"/>
    <mergeCell ref="R20:S20"/>
    <mergeCell ref="T19:U19"/>
    <mergeCell ref="V22:W22"/>
    <mergeCell ref="X22:Y22"/>
    <mergeCell ref="AA22:AB22"/>
    <mergeCell ref="AA24:AB24"/>
    <mergeCell ref="AA23:AB23"/>
    <mergeCell ref="V21:W21"/>
    <mergeCell ref="V23:W23"/>
    <mergeCell ref="V24:W24"/>
    <mergeCell ref="X24:Y24"/>
    <mergeCell ref="K30:L30"/>
    <mergeCell ref="O30:P30"/>
    <mergeCell ref="R30:S30"/>
    <mergeCell ref="O31:P31"/>
    <mergeCell ref="O32:P32"/>
    <mergeCell ref="K34:L34"/>
    <mergeCell ref="M34:N34"/>
    <mergeCell ref="M35:N35"/>
    <mergeCell ref="O34:P34"/>
    <mergeCell ref="O35:P35"/>
    <mergeCell ref="K35:L35"/>
    <mergeCell ref="K31:L31"/>
    <mergeCell ref="K32:L32"/>
    <mergeCell ref="K33:L33"/>
    <mergeCell ref="O33:P33"/>
    <mergeCell ref="R31:S31"/>
    <mergeCell ref="M30:N30"/>
    <mergeCell ref="M31:N31"/>
    <mergeCell ref="M32:N32"/>
    <mergeCell ref="M33:N33"/>
    <mergeCell ref="T29:U29"/>
    <mergeCell ref="T30:U30"/>
    <mergeCell ref="T34:U34"/>
    <mergeCell ref="T35:U35"/>
    <mergeCell ref="V29:W29"/>
    <mergeCell ref="V30:W30"/>
    <mergeCell ref="V31:W31"/>
    <mergeCell ref="T31:U31"/>
    <mergeCell ref="X30:Y30"/>
    <mergeCell ref="X31:Y31"/>
    <mergeCell ref="X27:Y27"/>
    <mergeCell ref="X28:Y28"/>
    <mergeCell ref="AC31:AD31"/>
    <mergeCell ref="AA30:AB30"/>
    <mergeCell ref="AA31:AB31"/>
    <mergeCell ref="AC32:AD32"/>
    <mergeCell ref="X35:Y35"/>
    <mergeCell ref="X34:Y34"/>
    <mergeCell ref="AA29:AB29"/>
    <mergeCell ref="X29:Y29"/>
    <mergeCell ref="AA32:AB32"/>
    <mergeCell ref="X32:Y32"/>
    <mergeCell ref="AC34:AD34"/>
    <mergeCell ref="AA34:AB34"/>
    <mergeCell ref="AA35:AB35"/>
    <mergeCell ref="AC35:AD35"/>
    <mergeCell ref="O28:P28"/>
    <mergeCell ref="O27:P27"/>
    <mergeCell ref="R27:S27"/>
    <mergeCell ref="R28:S28"/>
    <mergeCell ref="R29:S29"/>
    <mergeCell ref="T27:U27"/>
    <mergeCell ref="T28:U28"/>
    <mergeCell ref="V28:W28"/>
    <mergeCell ref="K29:L29"/>
    <mergeCell ref="M28:N28"/>
    <mergeCell ref="M29:N29"/>
    <mergeCell ref="K28:L28"/>
    <mergeCell ref="K27:L27"/>
    <mergeCell ref="M27:N27"/>
    <mergeCell ref="O29:P29"/>
    <mergeCell ref="H38:I38"/>
    <mergeCell ref="H39:I39"/>
    <mergeCell ref="H40:I40"/>
    <mergeCell ref="K38:L38"/>
    <mergeCell ref="K45:L45"/>
    <mergeCell ref="H41:I41"/>
    <mergeCell ref="H42:I42"/>
    <mergeCell ref="K39:L39"/>
    <mergeCell ref="K40:L40"/>
    <mergeCell ref="K41:L41"/>
    <mergeCell ref="K42:L42"/>
    <mergeCell ref="K43:L43"/>
    <mergeCell ref="K44:L44"/>
    <mergeCell ref="H43:I43"/>
    <mergeCell ref="H44:I44"/>
    <mergeCell ref="H45:I45"/>
    <mergeCell ref="T48:U48"/>
    <mergeCell ref="K48:L48"/>
    <mergeCell ref="M52:N52"/>
    <mergeCell ref="O52:P52"/>
    <mergeCell ref="T51:U51"/>
    <mergeCell ref="R51:S51"/>
    <mergeCell ref="V51:W51"/>
    <mergeCell ref="V52:W52"/>
    <mergeCell ref="T47:U47"/>
    <mergeCell ref="K52:L52"/>
    <mergeCell ref="K47:L47"/>
    <mergeCell ref="M51:N51"/>
    <mergeCell ref="O51:P51"/>
    <mergeCell ref="K57:L57"/>
    <mergeCell ref="K58:L58"/>
    <mergeCell ref="H58:I58"/>
    <mergeCell ref="H57:I57"/>
    <mergeCell ref="O53:P53"/>
    <mergeCell ref="M53:N53"/>
    <mergeCell ref="V53:W53"/>
    <mergeCell ref="R59:S59"/>
    <mergeCell ref="J60:Q60"/>
    <mergeCell ref="J59:Q59"/>
    <mergeCell ref="O55:P55"/>
    <mergeCell ref="O56:P56"/>
    <mergeCell ref="O57:P57"/>
    <mergeCell ref="O58:P58"/>
    <mergeCell ref="R57:S57"/>
    <mergeCell ref="R58:S58"/>
    <mergeCell ref="T58:U58"/>
    <mergeCell ref="K53:L53"/>
    <mergeCell ref="T59:U59"/>
    <mergeCell ref="V59:W59"/>
    <mergeCell ref="T57:U57"/>
    <mergeCell ref="V57:W57"/>
    <mergeCell ref="V56:W56"/>
    <mergeCell ref="V58:W58"/>
    <mergeCell ref="T41:U41"/>
    <mergeCell ref="T42:U42"/>
    <mergeCell ref="T46:U46"/>
    <mergeCell ref="T45:U45"/>
    <mergeCell ref="O45:P45"/>
    <mergeCell ref="O46:P46"/>
    <mergeCell ref="T38:U38"/>
    <mergeCell ref="T43:U43"/>
    <mergeCell ref="T44:U44"/>
    <mergeCell ref="T39:U39"/>
    <mergeCell ref="T40:U40"/>
    <mergeCell ref="M57:N57"/>
    <mergeCell ref="M58:N58"/>
    <mergeCell ref="O39:P39"/>
    <mergeCell ref="O38:P38"/>
    <mergeCell ref="R40:S40"/>
    <mergeCell ref="O40:P40"/>
    <mergeCell ref="O41:P41"/>
    <mergeCell ref="O42:P42"/>
    <mergeCell ref="M42:N42"/>
    <mergeCell ref="R42:S42"/>
    <mergeCell ref="R41:S41"/>
    <mergeCell ref="R47:S47"/>
    <mergeCell ref="R48:S48"/>
    <mergeCell ref="R43:S43"/>
    <mergeCell ref="R44:S44"/>
    <mergeCell ref="R45:S45"/>
    <mergeCell ref="R46:S46"/>
    <mergeCell ref="O47:P47"/>
    <mergeCell ref="O48:P48"/>
    <mergeCell ref="M38:N38"/>
    <mergeCell ref="M39:N39"/>
    <mergeCell ref="M43:N43"/>
    <mergeCell ref="M44:N44"/>
    <mergeCell ref="M45:N45"/>
    <mergeCell ref="H55:I55"/>
    <mergeCell ref="H56:I56"/>
    <mergeCell ref="K56:L56"/>
    <mergeCell ref="K51:L51"/>
    <mergeCell ref="M40:N40"/>
    <mergeCell ref="M41:N41"/>
    <mergeCell ref="O43:P43"/>
    <mergeCell ref="M46:N46"/>
    <mergeCell ref="O44:P44"/>
    <mergeCell ref="M47:N47"/>
    <mergeCell ref="M48:N48"/>
    <mergeCell ref="M55:N55"/>
    <mergeCell ref="M56:N56"/>
    <mergeCell ref="K54:L54"/>
    <mergeCell ref="K55:L55"/>
    <mergeCell ref="H47:I47"/>
    <mergeCell ref="H48:I48"/>
    <mergeCell ref="K46:L46"/>
    <mergeCell ref="H46:I46"/>
    <mergeCell ref="T49:U49"/>
    <mergeCell ref="T50:U50"/>
    <mergeCell ref="R49:S49"/>
    <mergeCell ref="R50:S50"/>
    <mergeCell ref="O49:P49"/>
    <mergeCell ref="O50:P50"/>
    <mergeCell ref="V49:W49"/>
    <mergeCell ref="V50:W50"/>
    <mergeCell ref="H53:I53"/>
    <mergeCell ref="H54:I54"/>
    <mergeCell ref="O54:P54"/>
    <mergeCell ref="M54:N54"/>
    <mergeCell ref="H49:I49"/>
    <mergeCell ref="H50:I50"/>
    <mergeCell ref="K49:L49"/>
    <mergeCell ref="K50:L50"/>
    <mergeCell ref="M49:N49"/>
    <mergeCell ref="M50:N50"/>
  </mergeCells>
  <dataValidations count="3">
    <dataValidation type="list" sqref="D63:D77 D2:D36 D60 D39:D58">
      <formula1>Level</formula1>
    </dataValidation>
    <dataValidation type="list" sqref="B60 B2:B36 B63:B77 B39:B58">
      <formula1>ElementShort</formula1>
    </dataValidation>
    <dataValidation type="list" allowBlank="1" showInputMessage="1" showErrorMessage="1" sqref="C2:C36 C39:C58 C60 C63:C77">
      <formula1>AccessLevel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workbookViewId="0"/>
  </sheetViews>
  <sheetFormatPr defaultColWidth="14.42578125" defaultRowHeight="15.75" customHeight="1" x14ac:dyDescent="0.2"/>
  <cols>
    <col min="1" max="1" width="3" customWidth="1"/>
    <col min="2" max="5" width="17.28515625" customWidth="1"/>
    <col min="6" max="8" width="5.140625" customWidth="1"/>
    <col min="9" max="11" width="4.42578125" customWidth="1"/>
  </cols>
  <sheetData>
    <row r="1" spans="1:11" ht="17.25" customHeight="1" x14ac:dyDescent="0.2">
      <c r="A1" s="1"/>
      <c r="B1" s="1" t="s">
        <v>2</v>
      </c>
      <c r="C1" s="1" t="s">
        <v>3</v>
      </c>
      <c r="D1" s="1" t="s">
        <v>4</v>
      </c>
      <c r="E1" s="1" t="s">
        <v>5</v>
      </c>
      <c r="F1" s="5" t="s">
        <v>6</v>
      </c>
      <c r="G1" s="6" t="s">
        <v>9</v>
      </c>
      <c r="H1" s="6" t="s">
        <v>10</v>
      </c>
      <c r="I1" s="7">
        <v>1</v>
      </c>
      <c r="J1" s="7">
        <v>2</v>
      </c>
      <c r="K1" s="7">
        <v>3</v>
      </c>
    </row>
    <row r="2" spans="1:11" ht="17.25" customHeight="1" x14ac:dyDescent="0.2">
      <c r="A2" s="15" t="s">
        <v>15</v>
      </c>
      <c r="B2" s="16"/>
      <c r="C2" s="16"/>
      <c r="D2" s="16"/>
      <c r="E2" s="16"/>
      <c r="F2" s="16"/>
      <c r="G2" s="16"/>
      <c r="H2" s="16"/>
      <c r="I2" s="19"/>
      <c r="J2" s="19"/>
      <c r="K2" s="20"/>
    </row>
    <row r="3" spans="1:11" ht="17.25" customHeight="1" x14ac:dyDescent="0.2">
      <c r="A3" s="26"/>
      <c r="B3" s="27"/>
      <c r="C3" s="27"/>
      <c r="D3" s="27"/>
      <c r="E3" s="16"/>
      <c r="F3" s="16"/>
      <c r="G3" s="16"/>
      <c r="H3" s="16"/>
      <c r="I3" s="19"/>
      <c r="J3" s="19"/>
      <c r="K3" s="20"/>
    </row>
    <row r="4" spans="1:11" ht="17.25" customHeight="1" x14ac:dyDescent="0.2">
      <c r="A4" s="26"/>
      <c r="B4" s="27"/>
      <c r="C4" s="27"/>
      <c r="D4" s="27"/>
      <c r="E4" s="16"/>
      <c r="F4" s="16"/>
      <c r="G4" s="16"/>
      <c r="H4" s="16"/>
      <c r="I4" s="19"/>
      <c r="J4" s="19"/>
      <c r="K4" s="20"/>
    </row>
    <row r="5" spans="1:11" ht="17.25" customHeight="1" x14ac:dyDescent="0.2">
      <c r="A5" s="26"/>
      <c r="B5" s="27"/>
      <c r="C5" s="27"/>
      <c r="D5" s="27"/>
      <c r="E5" s="16"/>
      <c r="F5" s="19"/>
      <c r="G5" s="16"/>
      <c r="H5" s="16"/>
      <c r="I5" s="19"/>
      <c r="J5" s="19"/>
      <c r="K5" s="20"/>
    </row>
    <row r="6" spans="1:11" ht="17.25" customHeight="1" x14ac:dyDescent="0.2">
      <c r="A6" s="28"/>
      <c r="B6" s="29"/>
      <c r="C6" s="29"/>
      <c r="D6" s="29"/>
      <c r="E6" s="19"/>
      <c r="F6" s="19"/>
      <c r="G6" s="19"/>
      <c r="H6" s="19"/>
      <c r="I6" s="19"/>
      <c r="J6" s="19"/>
      <c r="K6" s="20"/>
    </row>
    <row r="7" spans="1:11" ht="17.25" customHeight="1" x14ac:dyDescent="0.2">
      <c r="A7" s="34" t="s">
        <v>67</v>
      </c>
      <c r="B7" s="35"/>
      <c r="C7" s="35"/>
      <c r="D7" s="35"/>
      <c r="E7" s="35"/>
      <c r="F7" s="37"/>
      <c r="G7" s="37"/>
      <c r="H7" s="37"/>
      <c r="I7" s="35"/>
      <c r="J7" s="35"/>
      <c r="K7" s="39"/>
    </row>
    <row r="8" spans="1:11" ht="17.25" customHeight="1" x14ac:dyDescent="0.2">
      <c r="A8" s="28"/>
      <c r="B8" s="29"/>
      <c r="C8" s="29"/>
      <c r="D8" s="29"/>
      <c r="E8" s="19"/>
      <c r="F8" s="19"/>
      <c r="G8" s="19"/>
      <c r="H8" s="19"/>
      <c r="I8" s="19"/>
      <c r="J8" s="19"/>
      <c r="K8" s="20"/>
    </row>
    <row r="9" spans="1:11" ht="17.25" customHeight="1" x14ac:dyDescent="0.2">
      <c r="A9" s="28"/>
      <c r="B9" s="29"/>
      <c r="C9" s="29"/>
      <c r="D9" s="29"/>
      <c r="E9" s="19"/>
      <c r="F9" s="19"/>
      <c r="G9" s="19"/>
      <c r="H9" s="19"/>
      <c r="I9" s="19"/>
      <c r="J9" s="19"/>
      <c r="K9" s="20"/>
    </row>
    <row r="10" spans="1:11" ht="17.25" customHeight="1" x14ac:dyDescent="0.2">
      <c r="A10" s="28"/>
      <c r="B10" s="29"/>
      <c r="C10" s="29"/>
      <c r="D10" s="29"/>
      <c r="E10" s="19"/>
      <c r="F10" s="19"/>
      <c r="G10" s="19"/>
      <c r="H10" s="19"/>
      <c r="I10" s="19"/>
      <c r="J10" s="19"/>
      <c r="K10" s="20"/>
    </row>
    <row r="11" spans="1:11" ht="17.25" customHeight="1" x14ac:dyDescent="0.2">
      <c r="A11" s="28"/>
      <c r="B11" s="29"/>
      <c r="C11" s="29"/>
      <c r="D11" s="29"/>
      <c r="E11" s="19"/>
      <c r="F11" s="19"/>
      <c r="G11" s="19"/>
      <c r="H11" s="19"/>
      <c r="I11" s="19"/>
      <c r="J11" s="19"/>
      <c r="K11" s="20"/>
    </row>
    <row r="12" spans="1:11" ht="17.25" customHeight="1" x14ac:dyDescent="0.2">
      <c r="A12" s="41"/>
      <c r="B12" s="42"/>
      <c r="C12" s="42"/>
      <c r="D12" s="42"/>
      <c r="E12" s="43"/>
      <c r="F12" s="43"/>
      <c r="G12" s="43"/>
      <c r="H12" s="43"/>
      <c r="I12" s="43"/>
      <c r="J12" s="43"/>
      <c r="K12" s="50"/>
    </row>
    <row r="13" spans="1:11" ht="17.25" customHeight="1" x14ac:dyDescent="0.2">
      <c r="A13" s="34" t="s">
        <v>74</v>
      </c>
      <c r="B13" s="35"/>
      <c r="C13" s="35"/>
      <c r="D13" s="35"/>
      <c r="E13" s="35"/>
      <c r="F13" s="35"/>
      <c r="G13" s="35"/>
      <c r="H13" s="35"/>
      <c r="I13" s="35"/>
      <c r="J13" s="35"/>
      <c r="K13" s="39"/>
    </row>
    <row r="14" spans="1:11" ht="17.25" customHeight="1" x14ac:dyDescent="0.2">
      <c r="A14" s="28"/>
      <c r="B14" s="29"/>
      <c r="C14" s="29"/>
      <c r="D14" s="29"/>
      <c r="E14" s="19"/>
      <c r="F14" s="19"/>
      <c r="G14" s="19"/>
      <c r="H14" s="19"/>
      <c r="I14" s="19"/>
      <c r="J14" s="19"/>
      <c r="K14" s="20"/>
    </row>
    <row r="15" spans="1:11" ht="17.25" customHeight="1" x14ac:dyDescent="0.2">
      <c r="A15" s="28"/>
      <c r="B15" s="29"/>
      <c r="C15" s="29"/>
      <c r="D15" s="29"/>
      <c r="E15" s="19"/>
      <c r="F15" s="19"/>
      <c r="G15" s="19"/>
      <c r="H15" s="19"/>
      <c r="I15" s="19"/>
      <c r="J15" s="19"/>
      <c r="K15" s="20"/>
    </row>
    <row r="16" spans="1:11" ht="17.25" customHeight="1" x14ac:dyDescent="0.2">
      <c r="A16" s="28"/>
      <c r="B16" s="29"/>
      <c r="C16" s="29"/>
      <c r="D16" s="29"/>
      <c r="E16" s="19"/>
      <c r="F16" s="19"/>
      <c r="G16" s="19"/>
      <c r="H16" s="19"/>
      <c r="I16" s="19"/>
      <c r="J16" s="19"/>
      <c r="K16" s="20"/>
    </row>
    <row r="17" spans="1:11" ht="17.25" customHeight="1" x14ac:dyDescent="0.2">
      <c r="A17" s="28"/>
      <c r="B17" s="29"/>
      <c r="C17" s="29"/>
      <c r="D17" s="29"/>
      <c r="E17" s="19"/>
      <c r="F17" s="19"/>
      <c r="G17" s="19"/>
      <c r="H17" s="19"/>
      <c r="I17" s="19"/>
      <c r="J17" s="19"/>
      <c r="K17" s="20"/>
    </row>
    <row r="18" spans="1:11" ht="17.25" customHeight="1" x14ac:dyDescent="0.2">
      <c r="A18" s="41"/>
      <c r="B18" s="42"/>
      <c r="C18" s="42"/>
      <c r="D18" s="42"/>
      <c r="E18" s="43"/>
      <c r="F18" s="43"/>
      <c r="G18" s="43"/>
      <c r="H18" s="43"/>
      <c r="I18" s="43"/>
      <c r="J18" s="43"/>
      <c r="K18" s="50"/>
    </row>
  </sheetData>
  <dataValidations count="3">
    <dataValidation type="list" sqref="H2:H18">
      <formula1>Level</formula1>
    </dataValidation>
    <dataValidation type="list" sqref="F2:F18">
      <formula1>ElementShort</formula1>
    </dataValidation>
    <dataValidation type="list" sqref="G2:G18">
      <formula1>AccessLevel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3"/>
  <sheetViews>
    <sheetView topLeftCell="A85" workbookViewId="0">
      <selection activeCell="G1" sqref="G1:K2"/>
    </sheetView>
  </sheetViews>
  <sheetFormatPr defaultColWidth="14.42578125" defaultRowHeight="15.75" customHeight="1" x14ac:dyDescent="0.2"/>
  <cols>
    <col min="1" max="1" width="10.140625" customWidth="1"/>
    <col min="2" max="2" width="25.85546875" customWidth="1"/>
    <col min="3" max="3" width="10.140625" customWidth="1"/>
    <col min="4" max="4" width="1.5703125" customWidth="1"/>
    <col min="5" max="5" width="10.140625" customWidth="1"/>
    <col min="6" max="6" width="25.85546875" customWidth="1"/>
    <col min="7" max="7" width="10.140625" customWidth="1"/>
    <col min="8" max="8" width="1.5703125" customWidth="1"/>
    <col min="9" max="9" width="10.140625" customWidth="1"/>
    <col min="10" max="10" width="25.85546875" customWidth="1"/>
    <col min="11" max="11" width="10.140625" customWidth="1"/>
  </cols>
  <sheetData>
    <row r="1" spans="1:11" ht="12.75" customHeight="1" x14ac:dyDescent="0.2">
      <c r="A1" s="155" t="s">
        <v>0</v>
      </c>
      <c r="B1" s="156"/>
      <c r="C1" s="157">
        <f>Player</f>
        <v>0</v>
      </c>
      <c r="D1" s="156"/>
      <c r="E1" s="156"/>
      <c r="F1" s="156"/>
      <c r="G1" s="158" t="s">
        <v>13</v>
      </c>
      <c r="H1" s="156"/>
      <c r="I1" s="156"/>
      <c r="J1" s="156"/>
      <c r="K1" s="156"/>
    </row>
    <row r="2" spans="1:11" ht="12.75" customHeight="1" x14ac:dyDescent="0.2">
      <c r="A2" s="155" t="s">
        <v>1</v>
      </c>
      <c r="B2" s="156"/>
      <c r="C2" s="157">
        <f>Character</f>
        <v>0</v>
      </c>
      <c r="D2" s="156"/>
      <c r="E2" s="156"/>
      <c r="F2" s="156"/>
      <c r="G2" s="156"/>
      <c r="H2" s="156"/>
      <c r="I2" s="156"/>
      <c r="J2" s="156"/>
      <c r="K2" s="156"/>
    </row>
    <row r="3" spans="1:11" ht="13.5" customHeight="1" x14ac:dyDescent="0.2">
      <c r="A3" s="8"/>
      <c r="B3" s="23" t="s">
        <v>16</v>
      </c>
      <c r="C3" s="23">
        <f>SUM(A5:A103)</f>
        <v>100</v>
      </c>
      <c r="D3" s="63"/>
      <c r="E3" s="11"/>
      <c r="F3" s="23" t="s">
        <v>16</v>
      </c>
      <c r="G3" s="23">
        <f>SUM(E5:E103)</f>
        <v>0</v>
      </c>
      <c r="H3" s="64"/>
      <c r="I3" s="22"/>
      <c r="J3" s="23" t="s">
        <v>16</v>
      </c>
      <c r="K3" s="23">
        <f>SUM(I5:I103)</f>
        <v>0</v>
      </c>
    </row>
    <row r="4" spans="1:11" ht="13.5" customHeight="1" x14ac:dyDescent="0.2">
      <c r="A4" s="24" t="s">
        <v>65</v>
      </c>
      <c r="B4" s="30" t="s">
        <v>66</v>
      </c>
      <c r="C4" s="30" t="s">
        <v>68</v>
      </c>
      <c r="D4" s="62"/>
      <c r="E4" s="33" t="s">
        <v>69</v>
      </c>
      <c r="F4" s="30" t="s">
        <v>66</v>
      </c>
      <c r="G4" s="30" t="s">
        <v>68</v>
      </c>
      <c r="H4" s="62"/>
      <c r="I4" s="33" t="s">
        <v>70</v>
      </c>
      <c r="J4" s="30" t="s">
        <v>66</v>
      </c>
      <c r="K4" s="36" t="s">
        <v>68</v>
      </c>
    </row>
    <row r="5" spans="1:11" ht="12.75" customHeight="1" x14ac:dyDescent="0.2">
      <c r="A5" s="40">
        <v>100</v>
      </c>
      <c r="B5" s="44" t="s">
        <v>71</v>
      </c>
      <c r="C5" s="45"/>
      <c r="D5" s="62"/>
      <c r="E5" s="46"/>
      <c r="F5" s="47"/>
      <c r="G5" s="45"/>
      <c r="H5" s="62"/>
      <c r="I5" s="46"/>
      <c r="J5" s="47"/>
      <c r="K5" s="45"/>
    </row>
    <row r="6" spans="1:11" ht="12.75" customHeight="1" x14ac:dyDescent="0.2">
      <c r="A6" s="51"/>
      <c r="B6" s="10"/>
      <c r="C6" s="53"/>
      <c r="D6" s="62"/>
      <c r="E6" s="51"/>
      <c r="F6" s="10"/>
      <c r="G6" s="53"/>
      <c r="H6" s="62"/>
      <c r="I6" s="51"/>
      <c r="J6" s="10"/>
      <c r="K6" s="53"/>
    </row>
    <row r="7" spans="1:11" ht="12.75" customHeight="1" x14ac:dyDescent="0.2">
      <c r="A7" s="51"/>
      <c r="B7" s="10"/>
      <c r="C7" s="53"/>
      <c r="D7" s="62"/>
      <c r="E7" s="51"/>
      <c r="F7" s="10"/>
      <c r="G7" s="53"/>
      <c r="H7" s="62"/>
      <c r="I7" s="51"/>
      <c r="J7" s="10"/>
      <c r="K7" s="53"/>
    </row>
    <row r="8" spans="1:11" ht="12.75" customHeight="1" x14ac:dyDescent="0.2">
      <c r="A8" s="51"/>
      <c r="B8" s="10"/>
      <c r="C8" s="53"/>
      <c r="D8" s="62"/>
      <c r="E8" s="51"/>
      <c r="F8" s="10"/>
      <c r="G8" s="53"/>
      <c r="H8" s="62"/>
      <c r="I8" s="51"/>
      <c r="J8" s="10"/>
      <c r="K8" s="53"/>
    </row>
    <row r="9" spans="1:11" ht="12.75" customHeight="1" x14ac:dyDescent="0.2">
      <c r="A9" s="51"/>
      <c r="B9" s="10"/>
      <c r="C9" s="53"/>
      <c r="D9" s="62"/>
      <c r="E9" s="51"/>
      <c r="F9" s="10"/>
      <c r="G9" s="53"/>
      <c r="H9" s="62"/>
      <c r="I9" s="51"/>
      <c r="J9" s="10"/>
      <c r="K9" s="53"/>
    </row>
    <row r="10" spans="1:11" ht="12.75" customHeight="1" x14ac:dyDescent="0.2">
      <c r="A10" s="51"/>
      <c r="B10" s="10"/>
      <c r="C10" s="53"/>
      <c r="D10" s="62"/>
      <c r="E10" s="51"/>
      <c r="F10" s="10"/>
      <c r="G10" s="53"/>
      <c r="H10" s="62"/>
      <c r="I10" s="51"/>
      <c r="J10" s="10"/>
      <c r="K10" s="53"/>
    </row>
    <row r="11" spans="1:11" ht="12.75" customHeight="1" x14ac:dyDescent="0.2">
      <c r="A11" s="51"/>
      <c r="B11" s="10"/>
      <c r="C11" s="53"/>
      <c r="D11" s="62"/>
      <c r="E11" s="51"/>
      <c r="F11" s="10"/>
      <c r="G11" s="53"/>
      <c r="H11" s="62"/>
      <c r="I11" s="51"/>
      <c r="J11" s="10"/>
      <c r="K11" s="53"/>
    </row>
    <row r="12" spans="1:11" ht="12.75" customHeight="1" x14ac:dyDescent="0.2">
      <c r="A12" s="51"/>
      <c r="B12" s="10"/>
      <c r="C12" s="53"/>
      <c r="D12" s="62"/>
      <c r="E12" s="51"/>
      <c r="F12" s="10"/>
      <c r="G12" s="53"/>
      <c r="H12" s="62"/>
      <c r="I12" s="51"/>
      <c r="J12" s="10"/>
      <c r="K12" s="53"/>
    </row>
    <row r="13" spans="1:11" ht="12.75" customHeight="1" x14ac:dyDescent="0.2">
      <c r="A13" s="51"/>
      <c r="B13" s="10"/>
      <c r="C13" s="53"/>
      <c r="D13" s="62"/>
      <c r="E13" s="51"/>
      <c r="F13" s="10"/>
      <c r="G13" s="53"/>
      <c r="H13" s="62"/>
      <c r="I13" s="51"/>
      <c r="J13" s="10"/>
      <c r="K13" s="53"/>
    </row>
    <row r="14" spans="1:11" ht="12.75" customHeight="1" x14ac:dyDescent="0.2">
      <c r="A14" s="51"/>
      <c r="B14" s="10"/>
      <c r="C14" s="53"/>
      <c r="D14" s="62"/>
      <c r="E14" s="51"/>
      <c r="F14" s="10"/>
      <c r="G14" s="53"/>
      <c r="H14" s="62"/>
      <c r="I14" s="51"/>
      <c r="J14" s="10"/>
      <c r="K14" s="53"/>
    </row>
    <row r="15" spans="1:11" ht="12.75" customHeight="1" x14ac:dyDescent="0.2">
      <c r="A15" s="51"/>
      <c r="B15" s="10"/>
      <c r="C15" s="53"/>
      <c r="D15" s="62"/>
      <c r="E15" s="51"/>
      <c r="F15" s="10"/>
      <c r="G15" s="53"/>
      <c r="H15" s="62"/>
      <c r="I15" s="51"/>
      <c r="J15" s="10"/>
      <c r="K15" s="53"/>
    </row>
    <row r="16" spans="1:11" ht="12.75" customHeight="1" x14ac:dyDescent="0.2">
      <c r="A16" s="51"/>
      <c r="B16" s="10"/>
      <c r="C16" s="53"/>
      <c r="D16" s="62"/>
      <c r="E16" s="51"/>
      <c r="F16" s="10"/>
      <c r="G16" s="53"/>
      <c r="H16" s="62"/>
      <c r="I16" s="51"/>
      <c r="J16" s="10"/>
      <c r="K16" s="53"/>
    </row>
    <row r="17" spans="1:11" ht="12.75" customHeight="1" x14ac:dyDescent="0.2">
      <c r="A17" s="51"/>
      <c r="B17" s="10"/>
      <c r="C17" s="53"/>
      <c r="D17" s="62"/>
      <c r="E17" s="51"/>
      <c r="F17" s="10"/>
      <c r="G17" s="53"/>
      <c r="H17" s="62"/>
      <c r="I17" s="51"/>
      <c r="J17" s="10"/>
      <c r="K17" s="53"/>
    </row>
    <row r="18" spans="1:11" ht="12.75" customHeight="1" x14ac:dyDescent="0.2">
      <c r="A18" s="51"/>
      <c r="B18" s="10"/>
      <c r="C18" s="53"/>
      <c r="D18" s="62"/>
      <c r="E18" s="51"/>
      <c r="F18" s="10"/>
      <c r="G18" s="53"/>
      <c r="H18" s="62"/>
      <c r="I18" s="51"/>
      <c r="J18" s="10"/>
      <c r="K18" s="53"/>
    </row>
    <row r="19" spans="1:11" ht="12.75" customHeight="1" x14ac:dyDescent="0.2">
      <c r="A19" s="51"/>
      <c r="B19" s="10"/>
      <c r="C19" s="53"/>
      <c r="D19" s="62"/>
      <c r="E19" s="51"/>
      <c r="F19" s="10"/>
      <c r="G19" s="53"/>
      <c r="H19" s="62"/>
      <c r="I19" s="51"/>
      <c r="J19" s="10"/>
      <c r="K19" s="53"/>
    </row>
    <row r="20" spans="1:11" ht="12.75" customHeight="1" x14ac:dyDescent="0.2">
      <c r="A20" s="51"/>
      <c r="B20" s="10"/>
      <c r="C20" s="53"/>
      <c r="D20" s="62"/>
      <c r="E20" s="51"/>
      <c r="F20" s="10"/>
      <c r="G20" s="53"/>
      <c r="H20" s="62"/>
      <c r="I20" s="51"/>
      <c r="J20" s="10"/>
      <c r="K20" s="53"/>
    </row>
    <row r="21" spans="1:11" ht="12.75" customHeight="1" x14ac:dyDescent="0.2">
      <c r="A21" s="51"/>
      <c r="B21" s="10"/>
      <c r="C21" s="53"/>
      <c r="D21" s="62"/>
      <c r="E21" s="51"/>
      <c r="F21" s="10"/>
      <c r="G21" s="53"/>
      <c r="H21" s="62"/>
      <c r="I21" s="51"/>
      <c r="J21" s="10"/>
      <c r="K21" s="53"/>
    </row>
    <row r="22" spans="1:11" ht="12.75" customHeight="1" x14ac:dyDescent="0.2">
      <c r="A22" s="51"/>
      <c r="B22" s="10"/>
      <c r="C22" s="53"/>
      <c r="D22" s="62"/>
      <c r="E22" s="51"/>
      <c r="F22" s="10"/>
      <c r="G22" s="53"/>
      <c r="H22" s="62"/>
      <c r="I22" s="51"/>
      <c r="J22" s="10"/>
      <c r="K22" s="53"/>
    </row>
    <row r="23" spans="1:11" ht="12.75" customHeight="1" x14ac:dyDescent="0.2">
      <c r="A23" s="51"/>
      <c r="B23" s="10"/>
      <c r="C23" s="53"/>
      <c r="D23" s="62"/>
      <c r="E23" s="51"/>
      <c r="F23" s="10"/>
      <c r="G23" s="53"/>
      <c r="H23" s="62"/>
      <c r="I23" s="51"/>
      <c r="J23" s="10"/>
      <c r="K23" s="53"/>
    </row>
    <row r="24" spans="1:11" ht="12.75" customHeight="1" x14ac:dyDescent="0.2">
      <c r="A24" s="51"/>
      <c r="B24" s="10"/>
      <c r="C24" s="53"/>
      <c r="D24" s="62"/>
      <c r="E24" s="51"/>
      <c r="F24" s="10"/>
      <c r="G24" s="53"/>
      <c r="H24" s="62"/>
      <c r="I24" s="51"/>
      <c r="J24" s="10"/>
      <c r="K24" s="53"/>
    </row>
    <row r="25" spans="1:11" ht="12.75" customHeight="1" x14ac:dyDescent="0.2">
      <c r="A25" s="51"/>
      <c r="B25" s="10"/>
      <c r="C25" s="53"/>
      <c r="D25" s="62"/>
      <c r="E25" s="51"/>
      <c r="F25" s="10"/>
      <c r="G25" s="53"/>
      <c r="H25" s="62"/>
      <c r="I25" s="51"/>
      <c r="J25" s="10"/>
      <c r="K25" s="53"/>
    </row>
    <row r="26" spans="1:11" ht="12.75" customHeight="1" x14ac:dyDescent="0.2">
      <c r="A26" s="51"/>
      <c r="B26" s="10"/>
      <c r="C26" s="53"/>
      <c r="D26" s="62"/>
      <c r="E26" s="51"/>
      <c r="F26" s="10"/>
      <c r="G26" s="53"/>
      <c r="H26" s="62"/>
      <c r="I26" s="51"/>
      <c r="J26" s="10"/>
      <c r="K26" s="53"/>
    </row>
    <row r="27" spans="1:11" ht="12.75" customHeight="1" x14ac:dyDescent="0.2">
      <c r="A27" s="51"/>
      <c r="B27" s="10"/>
      <c r="C27" s="53"/>
      <c r="D27" s="62"/>
      <c r="E27" s="51"/>
      <c r="F27" s="10"/>
      <c r="G27" s="53"/>
      <c r="H27" s="62"/>
      <c r="I27" s="51"/>
      <c r="J27" s="10"/>
      <c r="K27" s="53"/>
    </row>
    <row r="28" spans="1:11" ht="12.75" customHeight="1" x14ac:dyDescent="0.2">
      <c r="A28" s="51"/>
      <c r="B28" s="10"/>
      <c r="C28" s="53"/>
      <c r="D28" s="62"/>
      <c r="E28" s="51"/>
      <c r="F28" s="10"/>
      <c r="G28" s="53"/>
      <c r="H28" s="62"/>
      <c r="I28" s="51"/>
      <c r="J28" s="10"/>
      <c r="K28" s="53"/>
    </row>
    <row r="29" spans="1:11" ht="12.75" customHeight="1" x14ac:dyDescent="0.2">
      <c r="A29" s="51"/>
      <c r="B29" s="10"/>
      <c r="C29" s="53"/>
      <c r="D29" s="62"/>
      <c r="E29" s="51"/>
      <c r="F29" s="10"/>
      <c r="G29" s="53"/>
      <c r="H29" s="62"/>
      <c r="I29" s="51"/>
      <c r="J29" s="10"/>
      <c r="K29" s="53"/>
    </row>
    <row r="30" spans="1:11" ht="12.75" customHeight="1" x14ac:dyDescent="0.2">
      <c r="A30" s="51"/>
      <c r="B30" s="10"/>
      <c r="C30" s="53"/>
      <c r="D30" s="62"/>
      <c r="E30" s="51"/>
      <c r="F30" s="10"/>
      <c r="G30" s="53"/>
      <c r="H30" s="62"/>
      <c r="I30" s="51"/>
      <c r="J30" s="10"/>
      <c r="K30" s="53"/>
    </row>
    <row r="31" spans="1:11" ht="12.75" customHeight="1" x14ac:dyDescent="0.2">
      <c r="A31" s="51"/>
      <c r="B31" s="10"/>
      <c r="C31" s="53"/>
      <c r="D31" s="62"/>
      <c r="E31" s="51"/>
      <c r="F31" s="10"/>
      <c r="G31" s="53"/>
      <c r="H31" s="62"/>
      <c r="I31" s="51"/>
      <c r="J31" s="10"/>
      <c r="K31" s="53"/>
    </row>
    <row r="32" spans="1:11" ht="12.75" customHeight="1" x14ac:dyDescent="0.2">
      <c r="A32" s="51"/>
      <c r="B32" s="10"/>
      <c r="C32" s="53"/>
      <c r="D32" s="62"/>
      <c r="E32" s="51"/>
      <c r="F32" s="10"/>
      <c r="G32" s="53"/>
      <c r="H32" s="62"/>
      <c r="I32" s="51"/>
      <c r="J32" s="10"/>
      <c r="K32" s="53"/>
    </row>
    <row r="33" spans="1:11" ht="12.75" customHeight="1" x14ac:dyDescent="0.2">
      <c r="A33" s="51"/>
      <c r="B33" s="10"/>
      <c r="C33" s="53"/>
      <c r="D33" s="62"/>
      <c r="E33" s="51"/>
      <c r="F33" s="10"/>
      <c r="G33" s="53"/>
      <c r="H33" s="62"/>
      <c r="I33" s="51"/>
      <c r="J33" s="10"/>
      <c r="K33" s="53"/>
    </row>
    <row r="34" spans="1:11" ht="12.75" customHeight="1" x14ac:dyDescent="0.2">
      <c r="A34" s="51"/>
      <c r="B34" s="10"/>
      <c r="C34" s="53"/>
      <c r="D34" s="62"/>
      <c r="E34" s="51"/>
      <c r="F34" s="10"/>
      <c r="G34" s="53"/>
      <c r="H34" s="62"/>
      <c r="I34" s="51"/>
      <c r="J34" s="10"/>
      <c r="K34" s="53"/>
    </row>
    <row r="35" spans="1:11" ht="12.75" customHeight="1" x14ac:dyDescent="0.2">
      <c r="A35" s="51"/>
      <c r="B35" s="10"/>
      <c r="C35" s="53"/>
      <c r="D35" s="62"/>
      <c r="E35" s="51"/>
      <c r="F35" s="10"/>
      <c r="G35" s="53"/>
      <c r="H35" s="62"/>
      <c r="I35" s="51"/>
      <c r="J35" s="10"/>
      <c r="K35" s="53"/>
    </row>
    <row r="36" spans="1:11" ht="12.75" customHeight="1" x14ac:dyDescent="0.2">
      <c r="A36" s="51"/>
      <c r="B36" s="10"/>
      <c r="C36" s="53"/>
      <c r="D36" s="62"/>
      <c r="E36" s="51"/>
      <c r="F36" s="10"/>
      <c r="G36" s="53"/>
      <c r="H36" s="62"/>
      <c r="I36" s="51"/>
      <c r="J36" s="10"/>
      <c r="K36" s="53"/>
    </row>
    <row r="37" spans="1:11" ht="12.75" customHeight="1" x14ac:dyDescent="0.2">
      <c r="A37" s="51"/>
      <c r="B37" s="10"/>
      <c r="C37" s="53"/>
      <c r="D37" s="62"/>
      <c r="E37" s="51"/>
      <c r="F37" s="10"/>
      <c r="G37" s="53"/>
      <c r="H37" s="62"/>
      <c r="I37" s="51"/>
      <c r="J37" s="10"/>
      <c r="K37" s="53"/>
    </row>
    <row r="38" spans="1:11" ht="12.75" customHeight="1" x14ac:dyDescent="0.2">
      <c r="A38" s="51"/>
      <c r="B38" s="10"/>
      <c r="C38" s="53"/>
      <c r="D38" s="62"/>
      <c r="E38" s="51"/>
      <c r="F38" s="10"/>
      <c r="G38" s="53"/>
      <c r="H38" s="62"/>
      <c r="I38" s="51"/>
      <c r="J38" s="10"/>
      <c r="K38" s="53"/>
    </row>
    <row r="39" spans="1:11" ht="12.75" customHeight="1" x14ac:dyDescent="0.2">
      <c r="A39" s="51"/>
      <c r="B39" s="10"/>
      <c r="C39" s="53"/>
      <c r="D39" s="62"/>
      <c r="E39" s="51"/>
      <c r="F39" s="10"/>
      <c r="G39" s="53"/>
      <c r="H39" s="62"/>
      <c r="I39" s="51"/>
      <c r="J39" s="10"/>
      <c r="K39" s="53"/>
    </row>
    <row r="40" spans="1:11" ht="12.75" customHeight="1" x14ac:dyDescent="0.2">
      <c r="A40" s="51"/>
      <c r="B40" s="10"/>
      <c r="C40" s="53"/>
      <c r="D40" s="62"/>
      <c r="E40" s="51"/>
      <c r="F40" s="10"/>
      <c r="G40" s="53"/>
      <c r="H40" s="62"/>
      <c r="I40" s="51"/>
      <c r="J40" s="10"/>
      <c r="K40" s="53"/>
    </row>
    <row r="41" spans="1:11" ht="12.75" customHeight="1" x14ac:dyDescent="0.2">
      <c r="A41" s="51"/>
      <c r="B41" s="10"/>
      <c r="C41" s="53"/>
      <c r="D41" s="62"/>
      <c r="E41" s="51"/>
      <c r="F41" s="10"/>
      <c r="G41" s="53"/>
      <c r="H41" s="62"/>
      <c r="I41" s="51"/>
      <c r="J41" s="10"/>
      <c r="K41" s="53"/>
    </row>
    <row r="42" spans="1:11" ht="12.75" customHeight="1" x14ac:dyDescent="0.2">
      <c r="A42" s="51"/>
      <c r="B42" s="10"/>
      <c r="C42" s="53"/>
      <c r="D42" s="62"/>
      <c r="E42" s="51"/>
      <c r="F42" s="10"/>
      <c r="G42" s="53"/>
      <c r="H42" s="62"/>
      <c r="I42" s="51"/>
      <c r="J42" s="10"/>
      <c r="K42" s="53"/>
    </row>
    <row r="43" spans="1:11" ht="12.75" customHeight="1" x14ac:dyDescent="0.2">
      <c r="A43" s="51"/>
      <c r="B43" s="10"/>
      <c r="C43" s="53"/>
      <c r="D43" s="62"/>
      <c r="E43" s="51"/>
      <c r="F43" s="10"/>
      <c r="G43" s="53"/>
      <c r="H43" s="62"/>
      <c r="I43" s="51"/>
      <c r="J43" s="10"/>
      <c r="K43" s="53"/>
    </row>
    <row r="44" spans="1:11" ht="12.75" customHeight="1" x14ac:dyDescent="0.2">
      <c r="A44" s="51"/>
      <c r="B44" s="10"/>
      <c r="C44" s="53"/>
      <c r="D44" s="62"/>
      <c r="E44" s="51"/>
      <c r="F44" s="10"/>
      <c r="G44" s="53"/>
      <c r="H44" s="62"/>
      <c r="I44" s="51"/>
      <c r="J44" s="10"/>
      <c r="K44" s="53"/>
    </row>
    <row r="45" spans="1:11" ht="12.75" customHeight="1" x14ac:dyDescent="0.2">
      <c r="A45" s="51"/>
      <c r="B45" s="10"/>
      <c r="C45" s="53"/>
      <c r="D45" s="62"/>
      <c r="E45" s="51"/>
      <c r="F45" s="10"/>
      <c r="G45" s="53"/>
      <c r="H45" s="62"/>
      <c r="I45" s="51"/>
      <c r="J45" s="10"/>
      <c r="K45" s="53"/>
    </row>
    <row r="46" spans="1:11" ht="12.75" customHeight="1" x14ac:dyDescent="0.2">
      <c r="A46" s="51"/>
      <c r="B46" s="10"/>
      <c r="C46" s="53"/>
      <c r="D46" s="62"/>
      <c r="E46" s="51"/>
      <c r="F46" s="10"/>
      <c r="G46" s="53"/>
      <c r="H46" s="62"/>
      <c r="I46" s="51"/>
      <c r="J46" s="10"/>
      <c r="K46" s="53"/>
    </row>
    <row r="47" spans="1:11" ht="12.75" customHeight="1" x14ac:dyDescent="0.2">
      <c r="A47" s="51"/>
      <c r="B47" s="10"/>
      <c r="C47" s="53"/>
      <c r="D47" s="62"/>
      <c r="E47" s="51"/>
      <c r="F47" s="10"/>
      <c r="G47" s="53"/>
      <c r="H47" s="62"/>
      <c r="I47" s="51"/>
      <c r="J47" s="10"/>
      <c r="K47" s="53"/>
    </row>
    <row r="48" spans="1:11" ht="12.75" customHeight="1" x14ac:dyDescent="0.2">
      <c r="A48" s="51"/>
      <c r="B48" s="10"/>
      <c r="C48" s="53"/>
      <c r="D48" s="62"/>
      <c r="E48" s="51"/>
      <c r="F48" s="10"/>
      <c r="G48" s="53"/>
      <c r="H48" s="62"/>
      <c r="I48" s="51"/>
      <c r="J48" s="10"/>
      <c r="K48" s="53"/>
    </row>
    <row r="49" spans="1:11" ht="12.75" customHeight="1" x14ac:dyDescent="0.2">
      <c r="A49" s="51"/>
      <c r="B49" s="10"/>
      <c r="C49" s="53"/>
      <c r="D49" s="62"/>
      <c r="E49" s="51"/>
      <c r="F49" s="10"/>
      <c r="G49" s="53"/>
      <c r="H49" s="62"/>
      <c r="I49" s="51"/>
      <c r="J49" s="10"/>
      <c r="K49" s="53"/>
    </row>
    <row r="50" spans="1:11" ht="12.75" customHeight="1" x14ac:dyDescent="0.2">
      <c r="A50" s="51"/>
      <c r="B50" s="10"/>
      <c r="C50" s="53"/>
      <c r="D50" s="62"/>
      <c r="E50" s="51"/>
      <c r="F50" s="10"/>
      <c r="G50" s="53"/>
      <c r="H50" s="62"/>
      <c r="I50" s="51"/>
      <c r="J50" s="10"/>
      <c r="K50" s="53"/>
    </row>
    <row r="51" spans="1:11" ht="12.75" customHeight="1" x14ac:dyDescent="0.2">
      <c r="A51" s="51"/>
      <c r="B51" s="10"/>
      <c r="C51" s="53"/>
      <c r="D51" s="62"/>
      <c r="E51" s="51"/>
      <c r="F51" s="10"/>
      <c r="G51" s="53"/>
      <c r="H51" s="62"/>
      <c r="I51" s="51"/>
      <c r="J51" s="10"/>
      <c r="K51" s="53"/>
    </row>
    <row r="52" spans="1:11" ht="12.75" customHeight="1" x14ac:dyDescent="0.2">
      <c r="A52" s="51"/>
      <c r="B52" s="10"/>
      <c r="C52" s="53"/>
      <c r="D52" s="62"/>
      <c r="E52" s="51"/>
      <c r="F52" s="10"/>
      <c r="G52" s="53"/>
      <c r="H52" s="62"/>
      <c r="I52" s="51"/>
      <c r="J52" s="10"/>
      <c r="K52" s="53"/>
    </row>
    <row r="53" spans="1:11" ht="12.75" customHeight="1" x14ac:dyDescent="0.2">
      <c r="A53" s="51"/>
      <c r="B53" s="10"/>
      <c r="C53" s="53"/>
      <c r="D53" s="62"/>
      <c r="E53" s="51"/>
      <c r="F53" s="10"/>
      <c r="G53" s="53"/>
      <c r="H53" s="62"/>
      <c r="I53" s="51"/>
      <c r="J53" s="10"/>
      <c r="K53" s="53"/>
    </row>
    <row r="54" spans="1:11" ht="12.75" customHeight="1" x14ac:dyDescent="0.2">
      <c r="A54" s="51"/>
      <c r="B54" s="10"/>
      <c r="C54" s="53"/>
      <c r="D54" s="62"/>
      <c r="E54" s="51"/>
      <c r="F54" s="10"/>
      <c r="G54" s="53"/>
      <c r="H54" s="62"/>
      <c r="I54" s="51"/>
      <c r="J54" s="10"/>
      <c r="K54" s="53"/>
    </row>
    <row r="55" spans="1:11" ht="12.75" customHeight="1" x14ac:dyDescent="0.2">
      <c r="A55" s="51"/>
      <c r="B55" s="10"/>
      <c r="C55" s="53"/>
      <c r="D55" s="62"/>
      <c r="E55" s="51"/>
      <c r="F55" s="10"/>
      <c r="G55" s="53"/>
      <c r="H55" s="62"/>
      <c r="I55" s="51"/>
      <c r="J55" s="10"/>
      <c r="K55" s="53"/>
    </row>
    <row r="56" spans="1:11" ht="12.75" customHeight="1" x14ac:dyDescent="0.2">
      <c r="A56" s="51"/>
      <c r="B56" s="10"/>
      <c r="C56" s="53"/>
      <c r="D56" s="62"/>
      <c r="E56" s="51"/>
      <c r="F56" s="10"/>
      <c r="G56" s="53"/>
      <c r="H56" s="62"/>
      <c r="I56" s="51"/>
      <c r="J56" s="10"/>
      <c r="K56" s="53"/>
    </row>
    <row r="57" spans="1:11" ht="12.75" customHeight="1" x14ac:dyDescent="0.2">
      <c r="A57" s="51"/>
      <c r="B57" s="10"/>
      <c r="C57" s="53"/>
      <c r="D57" s="62"/>
      <c r="E57" s="51"/>
      <c r="F57" s="10"/>
      <c r="G57" s="53"/>
      <c r="H57" s="62"/>
      <c r="I57" s="51"/>
      <c r="J57" s="10"/>
      <c r="K57" s="53"/>
    </row>
    <row r="58" spans="1:11" ht="12.75" customHeight="1" x14ac:dyDescent="0.2">
      <c r="A58" s="51"/>
      <c r="B58" s="10"/>
      <c r="C58" s="53"/>
      <c r="D58" s="62"/>
      <c r="E58" s="51"/>
      <c r="F58" s="10"/>
      <c r="G58" s="53"/>
      <c r="H58" s="62"/>
      <c r="I58" s="51"/>
      <c r="J58" s="10"/>
      <c r="K58" s="53"/>
    </row>
    <row r="59" spans="1:11" ht="12.75" customHeight="1" x14ac:dyDescent="0.2">
      <c r="A59" s="51"/>
      <c r="B59" s="10"/>
      <c r="C59" s="53"/>
      <c r="D59" s="62"/>
      <c r="E59" s="51"/>
      <c r="F59" s="10"/>
      <c r="G59" s="53"/>
      <c r="H59" s="62"/>
      <c r="I59" s="51"/>
      <c r="J59" s="10"/>
      <c r="K59" s="53"/>
    </row>
    <row r="60" spans="1:11" ht="12.75" customHeight="1" x14ac:dyDescent="0.2">
      <c r="A60" s="51"/>
      <c r="B60" s="10"/>
      <c r="C60" s="53"/>
      <c r="D60" s="62"/>
      <c r="E60" s="51"/>
      <c r="F60" s="10"/>
      <c r="G60" s="53"/>
      <c r="H60" s="62"/>
      <c r="I60" s="51"/>
      <c r="J60" s="10"/>
      <c r="K60" s="53"/>
    </row>
    <row r="61" spans="1:11" ht="12.75" customHeight="1" x14ac:dyDescent="0.2">
      <c r="A61" s="51"/>
      <c r="B61" s="10"/>
      <c r="C61" s="53"/>
      <c r="D61" s="62"/>
      <c r="E61" s="51"/>
      <c r="F61" s="10"/>
      <c r="G61" s="53"/>
      <c r="H61" s="62"/>
      <c r="I61" s="51"/>
      <c r="J61" s="10"/>
      <c r="K61" s="53"/>
    </row>
    <row r="62" spans="1:11" ht="12.75" customHeight="1" x14ac:dyDescent="0.2">
      <c r="A62" s="51"/>
      <c r="B62" s="10"/>
      <c r="C62" s="53"/>
      <c r="D62" s="62"/>
      <c r="E62" s="51"/>
      <c r="F62" s="10"/>
      <c r="G62" s="53"/>
      <c r="H62" s="62"/>
      <c r="I62" s="51"/>
      <c r="J62" s="10"/>
      <c r="K62" s="53"/>
    </row>
    <row r="63" spans="1:11" ht="12.75" customHeight="1" x14ac:dyDescent="0.2">
      <c r="A63" s="51"/>
      <c r="B63" s="10"/>
      <c r="C63" s="53"/>
      <c r="D63" s="62"/>
      <c r="E63" s="51"/>
      <c r="F63" s="10"/>
      <c r="G63" s="53"/>
      <c r="H63" s="62"/>
      <c r="I63" s="51"/>
      <c r="J63" s="10"/>
      <c r="K63" s="53"/>
    </row>
    <row r="64" spans="1:11" ht="12.75" customHeight="1" x14ac:dyDescent="0.2">
      <c r="A64" s="51"/>
      <c r="B64" s="10"/>
      <c r="C64" s="53"/>
      <c r="D64" s="62"/>
      <c r="E64" s="51"/>
      <c r="F64" s="10"/>
      <c r="G64" s="53"/>
      <c r="H64" s="62"/>
      <c r="I64" s="51"/>
      <c r="J64" s="10"/>
      <c r="K64" s="53"/>
    </row>
    <row r="65" spans="1:11" ht="12.75" customHeight="1" x14ac:dyDescent="0.2">
      <c r="A65" s="51"/>
      <c r="B65" s="10"/>
      <c r="C65" s="53"/>
      <c r="D65" s="62"/>
      <c r="E65" s="51"/>
      <c r="F65" s="10"/>
      <c r="G65" s="53"/>
      <c r="H65" s="62"/>
      <c r="I65" s="51"/>
      <c r="J65" s="10"/>
      <c r="K65" s="53"/>
    </row>
    <row r="66" spans="1:11" ht="12.75" customHeight="1" x14ac:dyDescent="0.2">
      <c r="A66" s="51"/>
      <c r="B66" s="10"/>
      <c r="C66" s="53"/>
      <c r="D66" s="62"/>
      <c r="E66" s="51"/>
      <c r="F66" s="10"/>
      <c r="G66" s="53"/>
      <c r="H66" s="62"/>
      <c r="I66" s="51"/>
      <c r="J66" s="10"/>
      <c r="K66" s="53"/>
    </row>
    <row r="67" spans="1:11" ht="12.75" customHeight="1" x14ac:dyDescent="0.2">
      <c r="A67" s="51"/>
      <c r="B67" s="10"/>
      <c r="C67" s="53"/>
      <c r="D67" s="62"/>
      <c r="E67" s="51"/>
      <c r="F67" s="10"/>
      <c r="G67" s="53"/>
      <c r="H67" s="62"/>
      <c r="I67" s="51"/>
      <c r="J67" s="10"/>
      <c r="K67" s="53"/>
    </row>
    <row r="68" spans="1:11" ht="12.75" customHeight="1" x14ac:dyDescent="0.2">
      <c r="A68" s="51"/>
      <c r="B68" s="10"/>
      <c r="C68" s="53"/>
      <c r="D68" s="62"/>
      <c r="E68" s="51"/>
      <c r="F68" s="10"/>
      <c r="G68" s="53"/>
      <c r="H68" s="62"/>
      <c r="I68" s="51"/>
      <c r="J68" s="10"/>
      <c r="K68" s="53"/>
    </row>
    <row r="69" spans="1:11" ht="12.75" customHeight="1" x14ac:dyDescent="0.2">
      <c r="A69" s="51"/>
      <c r="B69" s="10"/>
      <c r="C69" s="53"/>
      <c r="D69" s="62"/>
      <c r="E69" s="51"/>
      <c r="F69" s="10"/>
      <c r="G69" s="53"/>
      <c r="H69" s="62"/>
      <c r="I69" s="51"/>
      <c r="J69" s="10"/>
      <c r="K69" s="53"/>
    </row>
    <row r="70" spans="1:11" ht="12.75" customHeight="1" x14ac:dyDescent="0.2">
      <c r="A70" s="51"/>
      <c r="B70" s="10"/>
      <c r="C70" s="53"/>
      <c r="D70" s="62"/>
      <c r="E70" s="51"/>
      <c r="F70" s="10"/>
      <c r="G70" s="53"/>
      <c r="H70" s="62"/>
      <c r="I70" s="51"/>
      <c r="J70" s="10"/>
      <c r="K70" s="53"/>
    </row>
    <row r="71" spans="1:11" ht="12.75" customHeight="1" x14ac:dyDescent="0.2">
      <c r="A71" s="51"/>
      <c r="B71" s="10"/>
      <c r="C71" s="53"/>
      <c r="D71" s="62"/>
      <c r="E71" s="51"/>
      <c r="F71" s="10"/>
      <c r="G71" s="53"/>
      <c r="H71" s="62"/>
      <c r="I71" s="51"/>
      <c r="J71" s="10"/>
      <c r="K71" s="53"/>
    </row>
    <row r="72" spans="1:11" ht="12.75" customHeight="1" x14ac:dyDescent="0.2">
      <c r="A72" s="51"/>
      <c r="B72" s="10"/>
      <c r="C72" s="53"/>
      <c r="D72" s="62"/>
      <c r="E72" s="51"/>
      <c r="F72" s="10"/>
      <c r="G72" s="53"/>
      <c r="H72" s="62"/>
      <c r="I72" s="51"/>
      <c r="J72" s="10"/>
      <c r="K72" s="53"/>
    </row>
    <row r="73" spans="1:11" ht="12.75" customHeight="1" x14ac:dyDescent="0.2">
      <c r="A73" s="51"/>
      <c r="B73" s="10"/>
      <c r="C73" s="53"/>
      <c r="D73" s="62"/>
      <c r="E73" s="51"/>
      <c r="F73" s="10"/>
      <c r="G73" s="53"/>
      <c r="H73" s="62"/>
      <c r="I73" s="51"/>
      <c r="J73" s="10"/>
      <c r="K73" s="53"/>
    </row>
    <row r="74" spans="1:11" ht="12.75" customHeight="1" x14ac:dyDescent="0.2">
      <c r="A74" s="51"/>
      <c r="B74" s="10"/>
      <c r="C74" s="53"/>
      <c r="D74" s="62"/>
      <c r="E74" s="51"/>
      <c r="F74" s="10"/>
      <c r="G74" s="53"/>
      <c r="H74" s="62"/>
      <c r="I74" s="51"/>
      <c r="J74" s="10"/>
      <c r="K74" s="53"/>
    </row>
    <row r="75" spans="1:11" ht="12.75" customHeight="1" x14ac:dyDescent="0.2">
      <c r="A75" s="51"/>
      <c r="B75" s="10"/>
      <c r="C75" s="53"/>
      <c r="D75" s="62"/>
      <c r="E75" s="51"/>
      <c r="F75" s="10"/>
      <c r="G75" s="53"/>
      <c r="H75" s="62"/>
      <c r="I75" s="51"/>
      <c r="J75" s="10"/>
      <c r="K75" s="53"/>
    </row>
    <row r="76" spans="1:11" ht="12.75" customHeight="1" x14ac:dyDescent="0.2">
      <c r="A76" s="51"/>
      <c r="B76" s="10"/>
      <c r="C76" s="53"/>
      <c r="D76" s="62"/>
      <c r="E76" s="51"/>
      <c r="F76" s="10"/>
      <c r="G76" s="53"/>
      <c r="H76" s="62"/>
      <c r="I76" s="51"/>
      <c r="J76" s="10"/>
      <c r="K76" s="53"/>
    </row>
    <row r="77" spans="1:11" ht="12.75" customHeight="1" x14ac:dyDescent="0.2">
      <c r="A77" s="51"/>
      <c r="B77" s="10"/>
      <c r="C77" s="53"/>
      <c r="D77" s="62"/>
      <c r="E77" s="51"/>
      <c r="F77" s="10"/>
      <c r="G77" s="53"/>
      <c r="H77" s="62"/>
      <c r="I77" s="51"/>
      <c r="J77" s="10"/>
      <c r="K77" s="53"/>
    </row>
    <row r="78" spans="1:11" ht="12.75" customHeight="1" x14ac:dyDescent="0.2">
      <c r="A78" s="51"/>
      <c r="B78" s="10"/>
      <c r="C78" s="53"/>
      <c r="D78" s="62"/>
      <c r="E78" s="51"/>
      <c r="F78" s="10"/>
      <c r="G78" s="53"/>
      <c r="H78" s="62"/>
      <c r="I78" s="51"/>
      <c r="J78" s="10"/>
      <c r="K78" s="53"/>
    </row>
    <row r="79" spans="1:11" ht="12.75" customHeight="1" x14ac:dyDescent="0.2">
      <c r="A79" s="51"/>
      <c r="B79" s="10"/>
      <c r="C79" s="53"/>
      <c r="D79" s="62"/>
      <c r="E79" s="51"/>
      <c r="F79" s="10"/>
      <c r="G79" s="53"/>
      <c r="H79" s="62"/>
      <c r="I79" s="51"/>
      <c r="J79" s="10"/>
      <c r="K79" s="53"/>
    </row>
    <row r="80" spans="1:11" ht="12.75" customHeight="1" x14ac:dyDescent="0.2">
      <c r="A80" s="51"/>
      <c r="B80" s="10"/>
      <c r="C80" s="53"/>
      <c r="D80" s="62"/>
      <c r="E80" s="51"/>
      <c r="F80" s="10"/>
      <c r="G80" s="53"/>
      <c r="H80" s="62"/>
      <c r="I80" s="51"/>
      <c r="J80" s="10"/>
      <c r="K80" s="53"/>
    </row>
    <row r="81" spans="1:11" ht="12.75" customHeight="1" x14ac:dyDescent="0.2">
      <c r="A81" s="51"/>
      <c r="B81" s="10"/>
      <c r="C81" s="53"/>
      <c r="D81" s="62"/>
      <c r="E81" s="51"/>
      <c r="F81" s="10"/>
      <c r="G81" s="53"/>
      <c r="H81" s="62"/>
      <c r="I81" s="51"/>
      <c r="J81" s="10"/>
      <c r="K81" s="53"/>
    </row>
    <row r="82" spans="1:11" ht="12.75" customHeight="1" x14ac:dyDescent="0.2">
      <c r="A82" s="51"/>
      <c r="B82" s="10"/>
      <c r="C82" s="53"/>
      <c r="D82" s="62"/>
      <c r="E82" s="51"/>
      <c r="F82" s="10"/>
      <c r="G82" s="53"/>
      <c r="H82" s="62"/>
      <c r="I82" s="51"/>
      <c r="J82" s="10"/>
      <c r="K82" s="53"/>
    </row>
    <row r="83" spans="1:11" ht="12.75" customHeight="1" x14ac:dyDescent="0.2">
      <c r="A83" s="51"/>
      <c r="B83" s="10"/>
      <c r="C83" s="53"/>
      <c r="D83" s="62"/>
      <c r="E83" s="51"/>
      <c r="F83" s="10"/>
      <c r="G83" s="53"/>
      <c r="H83" s="62"/>
      <c r="I83" s="51"/>
      <c r="J83" s="10"/>
      <c r="K83" s="53"/>
    </row>
    <row r="84" spans="1:11" ht="12.75" customHeight="1" x14ac:dyDescent="0.2">
      <c r="A84" s="51"/>
      <c r="B84" s="10"/>
      <c r="C84" s="53"/>
      <c r="D84" s="62"/>
      <c r="E84" s="51"/>
      <c r="F84" s="10"/>
      <c r="G84" s="53"/>
      <c r="H84" s="62"/>
      <c r="I84" s="51"/>
      <c r="J84" s="10"/>
      <c r="K84" s="53"/>
    </row>
    <row r="85" spans="1:11" ht="12.75" customHeight="1" x14ac:dyDescent="0.2">
      <c r="A85" s="51"/>
      <c r="B85" s="10"/>
      <c r="C85" s="53"/>
      <c r="D85" s="62"/>
      <c r="E85" s="51"/>
      <c r="F85" s="10"/>
      <c r="G85" s="53"/>
      <c r="H85" s="62"/>
      <c r="I85" s="51"/>
      <c r="J85" s="10"/>
      <c r="K85" s="53"/>
    </row>
    <row r="86" spans="1:11" ht="12.75" customHeight="1" x14ac:dyDescent="0.2">
      <c r="A86" s="51"/>
      <c r="B86" s="10"/>
      <c r="C86" s="53"/>
      <c r="D86" s="62"/>
      <c r="E86" s="51"/>
      <c r="F86" s="10"/>
      <c r="G86" s="53"/>
      <c r="H86" s="62"/>
      <c r="I86" s="51"/>
      <c r="J86" s="10"/>
      <c r="K86" s="53"/>
    </row>
    <row r="87" spans="1:11" ht="12.75" customHeight="1" x14ac:dyDescent="0.2">
      <c r="A87" s="51"/>
      <c r="B87" s="10"/>
      <c r="C87" s="53"/>
      <c r="D87" s="62"/>
      <c r="E87" s="51"/>
      <c r="F87" s="10"/>
      <c r="G87" s="53"/>
      <c r="H87" s="62"/>
      <c r="I87" s="51"/>
      <c r="J87" s="10"/>
      <c r="K87" s="53"/>
    </row>
    <row r="88" spans="1:11" ht="12.75" customHeight="1" x14ac:dyDescent="0.2">
      <c r="A88" s="51"/>
      <c r="B88" s="10"/>
      <c r="C88" s="53"/>
      <c r="D88" s="62"/>
      <c r="E88" s="51"/>
      <c r="F88" s="10"/>
      <c r="G88" s="53"/>
      <c r="H88" s="62"/>
      <c r="I88" s="51"/>
      <c r="J88" s="10"/>
      <c r="K88" s="53"/>
    </row>
    <row r="89" spans="1:11" ht="12.75" customHeight="1" x14ac:dyDescent="0.2">
      <c r="A89" s="51"/>
      <c r="B89" s="10"/>
      <c r="C89" s="53"/>
      <c r="D89" s="62"/>
      <c r="E89" s="51"/>
      <c r="F89" s="10"/>
      <c r="G89" s="53"/>
      <c r="H89" s="62"/>
      <c r="I89" s="51"/>
      <c r="J89" s="10"/>
      <c r="K89" s="53"/>
    </row>
    <row r="90" spans="1:11" ht="12.75" customHeight="1" x14ac:dyDescent="0.2">
      <c r="A90" s="51"/>
      <c r="B90" s="10"/>
      <c r="C90" s="53"/>
      <c r="D90" s="62"/>
      <c r="E90" s="51"/>
      <c r="F90" s="10"/>
      <c r="G90" s="53"/>
      <c r="H90" s="62"/>
      <c r="I90" s="51"/>
      <c r="J90" s="10"/>
      <c r="K90" s="53"/>
    </row>
    <row r="91" spans="1:11" ht="12.75" customHeight="1" x14ac:dyDescent="0.2">
      <c r="A91" s="51"/>
      <c r="B91" s="10"/>
      <c r="C91" s="53"/>
      <c r="D91" s="62"/>
      <c r="E91" s="51"/>
      <c r="F91" s="10"/>
      <c r="G91" s="53"/>
      <c r="H91" s="62"/>
      <c r="I91" s="51"/>
      <c r="J91" s="10"/>
      <c r="K91" s="53"/>
    </row>
    <row r="92" spans="1:11" ht="12.75" customHeight="1" x14ac:dyDescent="0.2">
      <c r="A92" s="51"/>
      <c r="B92" s="10"/>
      <c r="C92" s="53"/>
      <c r="D92" s="62"/>
      <c r="E92" s="51"/>
      <c r="F92" s="10"/>
      <c r="G92" s="53"/>
      <c r="H92" s="62"/>
      <c r="I92" s="51"/>
      <c r="J92" s="10"/>
      <c r="K92" s="53"/>
    </row>
    <row r="93" spans="1:11" ht="12.75" customHeight="1" x14ac:dyDescent="0.2">
      <c r="A93" s="51"/>
      <c r="B93" s="10"/>
      <c r="C93" s="53"/>
      <c r="D93" s="62"/>
      <c r="E93" s="51"/>
      <c r="F93" s="10"/>
      <c r="G93" s="53"/>
      <c r="H93" s="62"/>
      <c r="I93" s="51"/>
      <c r="J93" s="10"/>
      <c r="K93" s="53"/>
    </row>
    <row r="94" spans="1:11" ht="12.75" customHeight="1" x14ac:dyDescent="0.2">
      <c r="A94" s="51"/>
      <c r="B94" s="10"/>
      <c r="C94" s="53"/>
      <c r="D94" s="62"/>
      <c r="E94" s="51"/>
      <c r="F94" s="10"/>
      <c r="G94" s="53"/>
      <c r="H94" s="62"/>
      <c r="I94" s="51"/>
      <c r="J94" s="10"/>
      <c r="K94" s="53"/>
    </row>
    <row r="95" spans="1:11" ht="12.75" customHeight="1" x14ac:dyDescent="0.2">
      <c r="A95" s="51"/>
      <c r="B95" s="10"/>
      <c r="C95" s="53"/>
      <c r="D95" s="62"/>
      <c r="E95" s="51"/>
      <c r="F95" s="10"/>
      <c r="G95" s="53"/>
      <c r="H95" s="62"/>
      <c r="I95" s="51"/>
      <c r="J95" s="10"/>
      <c r="K95" s="53"/>
    </row>
    <row r="96" spans="1:11" ht="12.75" customHeight="1" x14ac:dyDescent="0.2">
      <c r="A96" s="51"/>
      <c r="B96" s="10"/>
      <c r="C96" s="53"/>
      <c r="D96" s="62"/>
      <c r="E96" s="51"/>
      <c r="F96" s="10"/>
      <c r="G96" s="53"/>
      <c r="H96" s="62"/>
      <c r="I96" s="51"/>
      <c r="J96" s="10"/>
      <c r="K96" s="53"/>
    </row>
    <row r="97" spans="1:11" ht="12.75" customHeight="1" x14ac:dyDescent="0.2">
      <c r="A97" s="51"/>
      <c r="B97" s="10"/>
      <c r="C97" s="53"/>
      <c r="D97" s="62"/>
      <c r="E97" s="51"/>
      <c r="F97" s="10"/>
      <c r="G97" s="53"/>
      <c r="H97" s="62"/>
      <c r="I97" s="51"/>
      <c r="J97" s="10"/>
      <c r="K97" s="53"/>
    </row>
    <row r="98" spans="1:11" ht="12.75" customHeight="1" x14ac:dyDescent="0.2">
      <c r="A98" s="51"/>
      <c r="B98" s="10"/>
      <c r="C98" s="53"/>
      <c r="D98" s="62"/>
      <c r="E98" s="51"/>
      <c r="F98" s="10"/>
      <c r="G98" s="53"/>
      <c r="H98" s="62"/>
      <c r="I98" s="51"/>
      <c r="J98" s="10"/>
      <c r="K98" s="53"/>
    </row>
    <row r="99" spans="1:11" ht="12.75" customHeight="1" x14ac:dyDescent="0.2">
      <c r="A99" s="51"/>
      <c r="B99" s="10"/>
      <c r="C99" s="53"/>
      <c r="D99" s="62"/>
      <c r="E99" s="51"/>
      <c r="F99" s="10"/>
      <c r="G99" s="53"/>
      <c r="H99" s="62"/>
      <c r="I99" s="51"/>
      <c r="J99" s="10"/>
      <c r="K99" s="53"/>
    </row>
    <row r="100" spans="1:11" ht="12.75" customHeight="1" x14ac:dyDescent="0.2">
      <c r="A100" s="51"/>
      <c r="B100" s="10"/>
      <c r="C100" s="53"/>
      <c r="D100" s="62"/>
      <c r="E100" s="51"/>
      <c r="F100" s="10"/>
      <c r="G100" s="53"/>
      <c r="H100" s="62"/>
      <c r="I100" s="51"/>
      <c r="J100" s="10"/>
      <c r="K100" s="53"/>
    </row>
    <row r="101" spans="1:11" ht="12.75" customHeight="1" x14ac:dyDescent="0.2">
      <c r="A101" s="51"/>
      <c r="B101" s="10"/>
      <c r="C101" s="53"/>
      <c r="D101" s="62"/>
      <c r="E101" s="51"/>
      <c r="F101" s="10"/>
      <c r="G101" s="53"/>
      <c r="H101" s="62"/>
      <c r="I101" s="51"/>
      <c r="J101" s="10"/>
      <c r="K101" s="53"/>
    </row>
    <row r="102" spans="1:11" ht="12.75" customHeight="1" x14ac:dyDescent="0.2">
      <c r="A102" s="54"/>
      <c r="B102" s="14"/>
      <c r="C102" s="55"/>
      <c r="D102" s="62"/>
      <c r="E102" s="54"/>
      <c r="F102" s="14"/>
      <c r="G102" s="55"/>
      <c r="H102" s="62"/>
      <c r="I102" s="54"/>
      <c r="J102" s="14"/>
      <c r="K102" s="55"/>
    </row>
    <row r="103" spans="1:11" ht="13.5" customHeight="1" x14ac:dyDescent="0.2">
      <c r="A103" s="56"/>
      <c r="B103" s="57"/>
      <c r="C103" s="58"/>
      <c r="D103" s="62"/>
      <c r="E103" s="56"/>
      <c r="F103" s="57"/>
      <c r="G103" s="58"/>
      <c r="H103" s="62"/>
      <c r="I103" s="56"/>
      <c r="J103" s="57"/>
      <c r="K103" s="58"/>
    </row>
  </sheetData>
  <mergeCells count="7">
    <mergeCell ref="D3:D103"/>
    <mergeCell ref="H3:H103"/>
    <mergeCell ref="C1:F1"/>
    <mergeCell ref="C2:F2"/>
    <mergeCell ref="A1:B1"/>
    <mergeCell ref="A2:B2"/>
    <mergeCell ref="G1:K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workbookViewId="0">
      <selection sqref="A1:D4"/>
    </sheetView>
  </sheetViews>
  <sheetFormatPr defaultColWidth="14.42578125" defaultRowHeight="15.75" customHeight="1" x14ac:dyDescent="0.2"/>
  <cols>
    <col min="1" max="1" width="22.28515625" customWidth="1"/>
    <col min="2" max="2" width="44.42578125" customWidth="1"/>
    <col min="3" max="3" width="27.5703125" customWidth="1"/>
    <col min="4" max="4" width="13.140625" customWidth="1"/>
  </cols>
  <sheetData>
    <row r="1" spans="1:4" ht="12.75" customHeight="1" x14ac:dyDescent="0.2">
      <c r="A1" s="160" t="s">
        <v>0</v>
      </c>
      <c r="B1" s="161">
        <f>Player</f>
        <v>0</v>
      </c>
      <c r="C1" s="162"/>
      <c r="D1" s="163"/>
    </row>
    <row r="2" spans="1:4" ht="12.75" customHeight="1" x14ac:dyDescent="0.2">
      <c r="A2" s="160" t="s">
        <v>1</v>
      </c>
      <c r="B2" s="161">
        <f>Character</f>
        <v>0</v>
      </c>
      <c r="C2" s="162"/>
      <c r="D2" s="156"/>
    </row>
    <row r="3" spans="1:4" ht="12.75" customHeight="1" x14ac:dyDescent="0.2">
      <c r="A3" s="164" t="s">
        <v>57</v>
      </c>
      <c r="B3" s="164" t="s">
        <v>59</v>
      </c>
      <c r="C3" s="165" t="s">
        <v>60</v>
      </c>
      <c r="D3" s="165" t="s">
        <v>62</v>
      </c>
    </row>
    <row r="4" spans="1:4" ht="19.5" customHeight="1" x14ac:dyDescent="0.2">
      <c r="A4" s="156"/>
      <c r="B4" s="156"/>
      <c r="C4" s="156"/>
      <c r="D4" s="156"/>
    </row>
    <row r="5" spans="1:4" ht="15" customHeight="1" x14ac:dyDescent="0.2">
      <c r="A5" s="159"/>
      <c r="B5" s="159"/>
      <c r="C5" s="159"/>
      <c r="D5" s="159"/>
    </row>
    <row r="6" spans="1:4" ht="15" customHeight="1" x14ac:dyDescent="0.2">
      <c r="A6" s="25"/>
      <c r="B6" s="25"/>
      <c r="C6" s="25"/>
      <c r="D6" s="25"/>
    </row>
    <row r="7" spans="1:4" ht="15" customHeight="1" x14ac:dyDescent="0.2">
      <c r="A7" s="25"/>
      <c r="B7" s="25"/>
      <c r="C7" s="25"/>
      <c r="D7" s="25"/>
    </row>
    <row r="8" spans="1:4" ht="15" customHeight="1" x14ac:dyDescent="0.2">
      <c r="A8" s="25"/>
      <c r="B8" s="25"/>
      <c r="C8" s="25"/>
      <c r="D8" s="25"/>
    </row>
    <row r="9" spans="1:4" ht="15" customHeight="1" x14ac:dyDescent="0.2">
      <c r="A9" s="25"/>
      <c r="B9" s="25"/>
      <c r="C9" s="25"/>
      <c r="D9" s="25"/>
    </row>
    <row r="10" spans="1:4" ht="15" customHeight="1" x14ac:dyDescent="0.2">
      <c r="A10" s="25"/>
      <c r="B10" s="25"/>
      <c r="C10" s="25"/>
      <c r="D10" s="25"/>
    </row>
    <row r="11" spans="1:4" ht="15" customHeight="1" x14ac:dyDescent="0.2">
      <c r="A11" s="25"/>
      <c r="B11" s="25"/>
      <c r="C11" s="25"/>
      <c r="D11" s="25"/>
    </row>
    <row r="12" spans="1:4" ht="15" customHeight="1" x14ac:dyDescent="0.2">
      <c r="A12" s="25"/>
      <c r="B12" s="25"/>
      <c r="C12" s="25"/>
      <c r="D12" s="25"/>
    </row>
    <row r="13" spans="1:4" ht="15" customHeight="1" x14ac:dyDescent="0.2">
      <c r="A13" s="25"/>
      <c r="B13" s="25"/>
      <c r="C13" s="25"/>
      <c r="D13" s="25"/>
    </row>
    <row r="14" spans="1:4" ht="15" customHeight="1" x14ac:dyDescent="0.2">
      <c r="A14" s="25"/>
      <c r="B14" s="25"/>
      <c r="C14" s="25"/>
      <c r="D14" s="25"/>
    </row>
    <row r="15" spans="1:4" ht="15" customHeight="1" x14ac:dyDescent="0.2">
      <c r="A15" s="25"/>
      <c r="B15" s="25"/>
      <c r="C15" s="25"/>
      <c r="D15" s="25"/>
    </row>
    <row r="16" spans="1:4" ht="15" customHeight="1" x14ac:dyDescent="0.2">
      <c r="A16" s="25"/>
      <c r="B16" s="25"/>
      <c r="C16" s="25"/>
      <c r="D16" s="25"/>
    </row>
    <row r="17" spans="1:4" ht="15" customHeight="1" x14ac:dyDescent="0.2">
      <c r="A17" s="25"/>
      <c r="B17" s="25"/>
      <c r="C17" s="25"/>
      <c r="D17" s="25"/>
    </row>
    <row r="18" spans="1:4" ht="15" customHeight="1" x14ac:dyDescent="0.2">
      <c r="A18" s="25"/>
      <c r="B18" s="25"/>
      <c r="C18" s="25"/>
      <c r="D18" s="25"/>
    </row>
    <row r="19" spans="1:4" ht="15" customHeight="1" x14ac:dyDescent="0.2">
      <c r="A19" s="25"/>
      <c r="B19" s="25"/>
      <c r="C19" s="25"/>
      <c r="D19" s="25"/>
    </row>
    <row r="20" spans="1:4" ht="15" customHeight="1" x14ac:dyDescent="0.2">
      <c r="A20" s="25"/>
      <c r="B20" s="25"/>
      <c r="C20" s="25"/>
      <c r="D20" s="25"/>
    </row>
    <row r="21" spans="1:4" ht="15" customHeight="1" x14ac:dyDescent="0.2">
      <c r="A21" s="25"/>
      <c r="B21" s="25"/>
      <c r="C21" s="25"/>
      <c r="D21" s="25"/>
    </row>
    <row r="22" spans="1:4" ht="15" customHeight="1" x14ac:dyDescent="0.2">
      <c r="A22" s="25"/>
      <c r="B22" s="25"/>
      <c r="C22" s="25"/>
      <c r="D22" s="25"/>
    </row>
    <row r="23" spans="1:4" ht="15" customHeight="1" x14ac:dyDescent="0.2">
      <c r="A23" s="25"/>
      <c r="B23" s="25"/>
      <c r="C23" s="25"/>
      <c r="D23" s="25"/>
    </row>
    <row r="24" spans="1:4" ht="15" customHeight="1" x14ac:dyDescent="0.2">
      <c r="A24" s="25"/>
      <c r="B24" s="25"/>
      <c r="C24" s="25"/>
      <c r="D24" s="25"/>
    </row>
    <row r="25" spans="1:4" ht="15" customHeight="1" x14ac:dyDescent="0.2">
      <c r="A25" s="25"/>
      <c r="B25" s="25"/>
      <c r="C25" s="25"/>
      <c r="D25" s="25"/>
    </row>
    <row r="26" spans="1:4" ht="15" customHeight="1" x14ac:dyDescent="0.2">
      <c r="A26" s="25"/>
      <c r="B26" s="25"/>
      <c r="C26" s="25"/>
      <c r="D26" s="25"/>
    </row>
    <row r="27" spans="1:4" ht="15" customHeight="1" x14ac:dyDescent="0.2">
      <c r="A27" s="25"/>
      <c r="B27" s="25"/>
      <c r="C27" s="25"/>
      <c r="D27" s="25"/>
    </row>
    <row r="28" spans="1:4" ht="15" customHeight="1" x14ac:dyDescent="0.2">
      <c r="A28" s="25"/>
      <c r="B28" s="25"/>
      <c r="C28" s="25"/>
      <c r="D28" s="25"/>
    </row>
    <row r="29" spans="1:4" ht="15" customHeight="1" x14ac:dyDescent="0.2">
      <c r="A29" s="25"/>
      <c r="B29" s="25"/>
      <c r="C29" s="25"/>
      <c r="D29" s="25"/>
    </row>
    <row r="30" spans="1:4" ht="15" customHeight="1" x14ac:dyDescent="0.2">
      <c r="A30" s="25"/>
      <c r="B30" s="25"/>
      <c r="C30" s="25"/>
      <c r="D30" s="25"/>
    </row>
    <row r="31" spans="1:4" ht="15" customHeight="1" x14ac:dyDescent="0.2">
      <c r="A31" s="25"/>
      <c r="B31" s="25"/>
      <c r="C31" s="25"/>
      <c r="D31" s="25"/>
    </row>
    <row r="32" spans="1:4" ht="15" customHeight="1" x14ac:dyDescent="0.2">
      <c r="A32" s="25"/>
      <c r="B32" s="25"/>
      <c r="C32" s="25"/>
      <c r="D32" s="25"/>
    </row>
    <row r="33" spans="1:4" ht="15" customHeight="1" x14ac:dyDescent="0.2">
      <c r="A33" s="25"/>
      <c r="B33" s="25"/>
      <c r="C33" s="25"/>
      <c r="D33" s="25"/>
    </row>
    <row r="34" spans="1:4" ht="15" customHeight="1" x14ac:dyDescent="0.2">
      <c r="A34" s="25"/>
      <c r="B34" s="25"/>
      <c r="C34" s="25"/>
      <c r="D34" s="25"/>
    </row>
  </sheetData>
  <mergeCells count="5">
    <mergeCell ref="A3:A4"/>
    <mergeCell ref="B3:B4"/>
    <mergeCell ref="C3:C4"/>
    <mergeCell ref="D3:D4"/>
    <mergeCell ref="D1:D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workbookViewId="0">
      <selection sqref="A1:D5"/>
    </sheetView>
  </sheetViews>
  <sheetFormatPr defaultColWidth="14.42578125" defaultRowHeight="15.75" customHeight="1" x14ac:dyDescent="0.2"/>
  <cols>
    <col min="1" max="1" width="9" customWidth="1"/>
    <col min="2" max="2" width="22.28515625" customWidth="1"/>
    <col min="3" max="3" width="51.42578125" customWidth="1"/>
    <col min="4" max="4" width="16" customWidth="1"/>
  </cols>
  <sheetData>
    <row r="1" spans="1:4" ht="12.75" customHeight="1" x14ac:dyDescent="0.2">
      <c r="A1" s="167" t="s">
        <v>0</v>
      </c>
      <c r="B1" s="156"/>
      <c r="C1" s="161">
        <f>Player</f>
        <v>0</v>
      </c>
      <c r="D1" s="163"/>
    </row>
    <row r="2" spans="1:4" ht="12.75" customHeight="1" x14ac:dyDescent="0.2">
      <c r="A2" s="167" t="s">
        <v>1</v>
      </c>
      <c r="B2" s="156"/>
      <c r="C2" s="161">
        <f>Character</f>
        <v>0</v>
      </c>
      <c r="D2" s="156"/>
    </row>
    <row r="3" spans="1:4" ht="12.75" customHeight="1" x14ac:dyDescent="0.2">
      <c r="A3" s="164" t="s">
        <v>47</v>
      </c>
      <c r="B3" s="164" t="s">
        <v>63</v>
      </c>
      <c r="C3" s="164" t="s">
        <v>59</v>
      </c>
      <c r="D3" s="165" t="s">
        <v>64</v>
      </c>
    </row>
    <row r="4" spans="1:4" ht="19.5" customHeight="1" x14ac:dyDescent="0.2">
      <c r="A4" s="156"/>
      <c r="B4" s="156"/>
      <c r="C4" s="156"/>
      <c r="D4" s="156"/>
    </row>
    <row r="5" spans="1:4" ht="30.75" customHeight="1" x14ac:dyDescent="0.2">
      <c r="A5" s="168">
        <v>1</v>
      </c>
      <c r="B5" s="169"/>
      <c r="C5" s="169"/>
      <c r="D5" s="169"/>
    </row>
    <row r="6" spans="1:4" ht="30.75" customHeight="1" x14ac:dyDescent="0.2">
      <c r="A6" s="166">
        <v>2</v>
      </c>
      <c r="B6" s="159"/>
      <c r="C6" s="159"/>
      <c r="D6" s="159"/>
    </row>
    <row r="7" spans="1:4" ht="30.75" customHeight="1" x14ac:dyDescent="0.2">
      <c r="A7" s="31">
        <v>3</v>
      </c>
      <c r="B7" s="25"/>
      <c r="C7" s="25"/>
      <c r="D7" s="25"/>
    </row>
    <row r="8" spans="1:4" ht="30.75" customHeight="1" x14ac:dyDescent="0.2">
      <c r="A8" s="31">
        <v>4</v>
      </c>
      <c r="B8" s="25"/>
      <c r="C8" s="25"/>
      <c r="D8" s="25"/>
    </row>
    <row r="9" spans="1:4" ht="30.75" customHeight="1" x14ac:dyDescent="0.2">
      <c r="A9" s="31">
        <v>5</v>
      </c>
      <c r="B9" s="25"/>
      <c r="C9" s="25"/>
      <c r="D9" s="25"/>
    </row>
    <row r="10" spans="1:4" ht="30.75" customHeight="1" x14ac:dyDescent="0.2">
      <c r="A10" s="31">
        <v>6</v>
      </c>
      <c r="B10" s="25"/>
      <c r="C10" s="25"/>
      <c r="D10" s="25"/>
    </row>
    <row r="11" spans="1:4" ht="30.75" customHeight="1" x14ac:dyDescent="0.2">
      <c r="A11" s="31">
        <v>7</v>
      </c>
      <c r="B11" s="25"/>
      <c r="C11" s="25"/>
      <c r="D11" s="25"/>
    </row>
    <row r="12" spans="1:4" ht="30.75" customHeight="1" x14ac:dyDescent="0.2">
      <c r="A12" s="31">
        <v>8</v>
      </c>
      <c r="B12" s="25"/>
      <c r="C12" s="25"/>
      <c r="D12" s="25"/>
    </row>
    <row r="13" spans="1:4" ht="30.75" customHeight="1" x14ac:dyDescent="0.2">
      <c r="A13" s="31">
        <v>9</v>
      </c>
      <c r="B13" s="25"/>
      <c r="C13" s="25"/>
      <c r="D13" s="25"/>
    </row>
    <row r="14" spans="1:4" ht="30.75" customHeight="1" x14ac:dyDescent="0.2">
      <c r="A14" s="31">
        <v>10</v>
      </c>
      <c r="B14" s="25"/>
      <c r="C14" s="25"/>
      <c r="D14" s="25"/>
    </row>
    <row r="15" spans="1:4" ht="30.75" customHeight="1" x14ac:dyDescent="0.2">
      <c r="A15" s="31">
        <v>11</v>
      </c>
      <c r="B15" s="25"/>
      <c r="C15" s="25"/>
      <c r="D15" s="25"/>
    </row>
    <row r="16" spans="1:4" ht="30.75" customHeight="1" x14ac:dyDescent="0.2">
      <c r="A16" s="31">
        <v>12</v>
      </c>
      <c r="B16" s="25"/>
      <c r="C16" s="25"/>
      <c r="D16" s="25"/>
    </row>
    <row r="17" spans="1:4" ht="30.75" customHeight="1" x14ac:dyDescent="0.2">
      <c r="A17" s="31">
        <v>13</v>
      </c>
      <c r="B17" s="25"/>
      <c r="C17" s="25"/>
      <c r="D17" s="25"/>
    </row>
    <row r="18" spans="1:4" ht="30.75" customHeight="1" x14ac:dyDescent="0.2">
      <c r="A18" s="31">
        <v>14</v>
      </c>
      <c r="B18" s="25"/>
      <c r="C18" s="25"/>
      <c r="D18" s="25"/>
    </row>
    <row r="19" spans="1:4" ht="30.75" customHeight="1" x14ac:dyDescent="0.2">
      <c r="A19" s="31">
        <v>15</v>
      </c>
      <c r="B19" s="25"/>
      <c r="C19" s="25"/>
      <c r="D19" s="25"/>
    </row>
  </sheetData>
  <mergeCells count="7">
    <mergeCell ref="B3:B4"/>
    <mergeCell ref="C3:C4"/>
    <mergeCell ref="D3:D4"/>
    <mergeCell ref="D1:D2"/>
    <mergeCell ref="A3:A4"/>
    <mergeCell ref="A1:B1"/>
    <mergeCell ref="A2:B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defaultColWidth="14.42578125" defaultRowHeight="15.75" customHeight="1" x14ac:dyDescent="0.2"/>
  <cols>
    <col min="1" max="1" width="8" customWidth="1"/>
    <col min="2" max="2" width="15.85546875" customWidth="1"/>
    <col min="3" max="3" width="8" customWidth="1"/>
    <col min="4" max="4" width="9.5703125" customWidth="1"/>
    <col min="5" max="5" width="8" customWidth="1"/>
    <col min="6" max="6" width="12.85546875" customWidth="1"/>
    <col min="7" max="8" width="8" customWidth="1"/>
  </cols>
  <sheetData>
    <row r="1" spans="2:8" ht="12.75" customHeight="1" x14ac:dyDescent="0.2">
      <c r="B1" s="2" t="s">
        <v>7</v>
      </c>
      <c r="D1" s="3"/>
      <c r="F1" s="2"/>
      <c r="G1" s="4"/>
      <c r="H1" s="9" t="s">
        <v>8</v>
      </c>
    </row>
    <row r="2" spans="2:8" ht="12.75" customHeight="1" x14ac:dyDescent="0.2">
      <c r="B2" s="2" t="s">
        <v>17</v>
      </c>
      <c r="D2" s="2" t="s">
        <v>18</v>
      </c>
      <c r="F2" s="2"/>
      <c r="G2" s="4"/>
      <c r="H2" s="9" t="s">
        <v>19</v>
      </c>
    </row>
    <row r="3" spans="2:8" ht="12.75" customHeight="1" x14ac:dyDescent="0.2">
      <c r="B3" s="2" t="s">
        <v>20</v>
      </c>
      <c r="D3" s="2" t="s">
        <v>21</v>
      </c>
      <c r="F3" s="2" t="s">
        <v>22</v>
      </c>
      <c r="G3" s="2"/>
      <c r="H3" s="9" t="s">
        <v>23</v>
      </c>
    </row>
    <row r="4" spans="2:8" ht="12.75" customHeight="1" x14ac:dyDescent="0.2">
      <c r="B4" s="2" t="s">
        <v>24</v>
      </c>
      <c r="D4" s="2" t="s">
        <v>25</v>
      </c>
      <c r="F4" s="2" t="s">
        <v>26</v>
      </c>
      <c r="G4" s="2"/>
      <c r="H4" s="9" t="s">
        <v>27</v>
      </c>
    </row>
    <row r="5" spans="2:8" ht="12.75" customHeight="1" x14ac:dyDescent="0.2">
      <c r="B5" s="2" t="s">
        <v>28</v>
      </c>
      <c r="D5" s="2" t="s">
        <v>29</v>
      </c>
      <c r="F5" s="2" t="s">
        <v>30</v>
      </c>
      <c r="G5" s="2"/>
      <c r="H5" s="9" t="s">
        <v>31</v>
      </c>
    </row>
    <row r="6" spans="2:8" ht="12.75" customHeight="1" x14ac:dyDescent="0.2">
      <c r="B6" s="2" t="s">
        <v>32</v>
      </c>
      <c r="D6" s="2" t="s">
        <v>33</v>
      </c>
      <c r="F6" s="2" t="s">
        <v>34</v>
      </c>
      <c r="G6" s="2"/>
      <c r="H6" s="4" t="s">
        <v>22</v>
      </c>
    </row>
    <row r="7" spans="2:8" ht="12.75" customHeight="1" x14ac:dyDescent="0.2">
      <c r="B7" s="2" t="s">
        <v>35</v>
      </c>
      <c r="D7" s="2" t="s">
        <v>36</v>
      </c>
      <c r="F7" s="2" t="s">
        <v>37</v>
      </c>
      <c r="G7" s="2"/>
      <c r="H7" s="2">
        <v>1</v>
      </c>
    </row>
    <row r="8" spans="2:8" ht="12.75" customHeight="1" x14ac:dyDescent="0.2">
      <c r="B8" s="2" t="s">
        <v>38</v>
      </c>
      <c r="D8" s="2" t="s">
        <v>39</v>
      </c>
      <c r="F8" s="2"/>
      <c r="G8" s="2"/>
      <c r="H8" s="2">
        <v>2</v>
      </c>
    </row>
    <row r="9" spans="2:8" ht="12.75" customHeight="1" x14ac:dyDescent="0.2">
      <c r="B9" s="2" t="s">
        <v>40</v>
      </c>
      <c r="D9" s="2" t="s">
        <v>41</v>
      </c>
      <c r="F9" s="2"/>
      <c r="G9" s="2"/>
      <c r="H9" s="2">
        <v>3</v>
      </c>
    </row>
    <row r="10" spans="2:8" ht="12.75" customHeight="1" x14ac:dyDescent="0.2">
      <c r="B10" s="2" t="s">
        <v>42</v>
      </c>
      <c r="D10" s="2" t="s">
        <v>43</v>
      </c>
      <c r="F10" s="2" t="s">
        <v>22</v>
      </c>
      <c r="G10" s="2"/>
      <c r="H10" s="2">
        <v>4</v>
      </c>
    </row>
    <row r="11" spans="2:8" ht="12.75" customHeight="1" x14ac:dyDescent="0.2">
      <c r="B11" s="2" t="s">
        <v>44</v>
      </c>
      <c r="D11" s="2" t="s">
        <v>45</v>
      </c>
      <c r="F11" s="12" t="s">
        <v>46</v>
      </c>
      <c r="G11" s="12">
        <v>0</v>
      </c>
      <c r="H11" s="2">
        <v>5</v>
      </c>
    </row>
    <row r="12" spans="2:8" ht="12.75" customHeight="1" x14ac:dyDescent="0.2">
      <c r="B12" s="2" t="s">
        <v>48</v>
      </c>
      <c r="D12" s="2" t="s">
        <v>49</v>
      </c>
      <c r="F12" s="2" t="s">
        <v>50</v>
      </c>
      <c r="G12" s="12">
        <v>1</v>
      </c>
      <c r="H12" s="2">
        <v>6</v>
      </c>
    </row>
    <row r="13" spans="2:8" ht="12.75" customHeight="1" x14ac:dyDescent="0.2">
      <c r="B13" s="2" t="s">
        <v>51</v>
      </c>
      <c r="D13" s="2" t="s">
        <v>52</v>
      </c>
      <c r="F13" s="12" t="s">
        <v>53</v>
      </c>
      <c r="G13" s="12">
        <v>2</v>
      </c>
      <c r="H13" s="2">
        <v>7</v>
      </c>
    </row>
    <row r="14" spans="2:8" ht="12.75" customHeight="1" x14ac:dyDescent="0.2">
      <c r="B14" s="2" t="s">
        <v>54</v>
      </c>
      <c r="D14" s="3"/>
      <c r="F14" s="2"/>
      <c r="G14" s="2"/>
      <c r="H14" s="2">
        <v>8</v>
      </c>
    </row>
    <row r="15" spans="2:8" ht="12.75" customHeight="1" x14ac:dyDescent="0.2">
      <c r="B15" s="2" t="s">
        <v>55</v>
      </c>
      <c r="D15" s="3"/>
      <c r="F15" s="2"/>
      <c r="G15" s="2"/>
      <c r="H15" s="2">
        <v>9</v>
      </c>
    </row>
    <row r="16" spans="2:8" ht="12.75" customHeight="1" x14ac:dyDescent="0.2">
      <c r="B16" s="3"/>
      <c r="D16" s="3"/>
      <c r="F16" s="3"/>
      <c r="G16" s="2"/>
      <c r="H16" s="2">
        <v>10</v>
      </c>
    </row>
    <row r="17" spans="2:8" ht="12.75" customHeight="1" x14ac:dyDescent="0.2">
      <c r="B17" s="3"/>
      <c r="D17" s="3"/>
      <c r="F17" s="3"/>
      <c r="G17" s="2"/>
      <c r="H17" s="2">
        <v>11</v>
      </c>
    </row>
    <row r="18" spans="2:8" ht="12.75" customHeight="1" x14ac:dyDescent="0.2">
      <c r="B18" s="3"/>
      <c r="F18" s="2"/>
      <c r="H18" s="2">
        <v>12</v>
      </c>
    </row>
    <row r="19" spans="2:8" ht="12.75" customHeight="1" x14ac:dyDescent="0.2">
      <c r="B19" s="3"/>
      <c r="F19" s="2"/>
      <c r="H19" s="2">
        <v>13</v>
      </c>
    </row>
    <row r="20" spans="2:8" ht="12.75" customHeight="1" x14ac:dyDescent="0.2">
      <c r="B20" s="3"/>
      <c r="F20" s="2"/>
      <c r="H20" s="2">
        <v>14</v>
      </c>
    </row>
    <row r="21" spans="2:8" ht="12.75" customHeight="1" x14ac:dyDescent="0.2">
      <c r="B21" s="3"/>
      <c r="F21" s="2"/>
      <c r="H21" s="2">
        <v>15</v>
      </c>
    </row>
    <row r="22" spans="2:8" ht="12.75" customHeight="1" x14ac:dyDescent="0.2">
      <c r="B22" s="13" t="s">
        <v>56</v>
      </c>
      <c r="C22" s="21">
        <v>4</v>
      </c>
      <c r="E22" s="2"/>
      <c r="F22" s="2"/>
    </row>
    <row r="23" spans="2:8" ht="12.75" customHeight="1" x14ac:dyDescent="0.2">
      <c r="B23" s="2"/>
      <c r="E23" s="2"/>
      <c r="F23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15</vt:i4>
      </vt:variant>
    </vt:vector>
  </HeadingPairs>
  <TitlesOfParts>
    <vt:vector size="22" baseType="lpstr">
      <vt:lpstr>Vital Stats</vt:lpstr>
      <vt:lpstr>Skills &amp; Teachers</vt:lpstr>
      <vt:lpstr>Followers &amp; Familiars</vt:lpstr>
      <vt:lpstr>XPBPPath Log</vt:lpstr>
      <vt:lpstr>Items</vt:lpstr>
      <vt:lpstr>Conversion</vt:lpstr>
      <vt:lpstr>Formulas</vt:lpstr>
      <vt:lpstr>AccessLevel</vt:lpstr>
      <vt:lpstr>BaseCost</vt:lpstr>
      <vt:lpstr>BonusAC</vt:lpstr>
      <vt:lpstr>BonusArmor</vt:lpstr>
      <vt:lpstr>BonusLife</vt:lpstr>
      <vt:lpstr>Character</vt:lpstr>
      <vt:lpstr>CostModifier</vt:lpstr>
      <vt:lpstr>CPAvail</vt:lpstr>
      <vt:lpstr>CPSpent</vt:lpstr>
      <vt:lpstr>ElementAccess</vt:lpstr>
      <vt:lpstr>ElementShort</vt:lpstr>
      <vt:lpstr>Level</vt:lpstr>
      <vt:lpstr>Player</vt:lpstr>
      <vt:lpstr>Races</vt:lpstr>
      <vt:lpstr>XPTotal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Chiles, Aaron (DTMB)</dc:creator>
  <cp:lastModifiedBy>Chiles, Aaron (DTMB)</cp:lastModifiedBy>
  <dcterms:created xsi:type="dcterms:W3CDTF">2015-03-02T17:54:33Z</dcterms:created>
  <dcterms:modified xsi:type="dcterms:W3CDTF">2015-03-02T17:54:33Z</dcterms:modified>
</cp:coreProperties>
</file>